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RzPshsWJGsQywZooEBIDlTP3UPdPtoFQJUdGg3GeBVrmJh42ap8VFLps9mabDpadllvySttcynuCjjAIJ89fIA==" workbookSaltValue="TeGS19xqWexL4nFUPGlJpw=="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<sst xmlns="http://schemas.openxmlformats.org/spreadsheetml/2006/main" xmlns:r="http://schemas.openxmlformats.org/officeDocument/2006/relationships" count="115" uniqueCount="115">
  <si>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経営比較分析表（令和4年度決算）</t>
    <rPh sb="8" eb="10">
      <t>レイワ</t>
    </rPh>
    <rPh sb="11" eb="13">
      <t>ネンド</t>
    </rPh>
    <phoneticPr fontId="1"/>
  </si>
  <si>
    <t>人口（人）</t>
    <rPh sb="0" eb="2">
      <t>ジンコウ</t>
    </rPh>
    <rPh sb="3" eb="4">
      <t>ヒト</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</si>
  <si>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</si>
  <si>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</si>
  <si>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</si>
  <si>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</si>
  <si>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</si>
  <si>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</si>
  <si>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</si>
  <si>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1⑤</t>
  </si>
  <si>
    <t>全体総括</t>
    <rPh sb="0" eb="2">
      <t>ゼンタイ</t>
    </rPh>
    <rPh sb="2" eb="4">
      <t>ソウカツ</t>
    </rPh>
    <phoneticPr fontId="1"/>
  </si>
  <si>
    <t>業種名</t>
    <rPh sb="2" eb="3">
      <t>メイ</t>
    </rPh>
    <phoneticPr fontId="1"/>
  </si>
  <si>
    <t>■</t>
  </si>
  <si>
    <t>類似団体区分</t>
    <rPh sb="4" eb="6">
      <t>クブン</t>
    </rPh>
    <phoneticPr fontId="1"/>
  </si>
  <si>
    <t>⑤経費回収率(％)</t>
  </si>
  <si>
    <r>
      <t>人口密度(人/km</t>
    </r>
    <r>
      <rPr>
        <b/>
        <vertAlign val="superscript"/>
        <sz val="11"/>
        <color theme="1"/>
        <rFont val="ＭＳ ゴシック"/>
      </rPr>
      <t>2</t>
    </r>
    <r>
      <rPr>
        <b/>
        <sz val="11"/>
        <color theme="1"/>
        <rFont val="ＭＳ ゴシック"/>
      </rPr>
      <t>)</t>
    </r>
  </si>
  <si>
    <t>令和4年度全国平均</t>
    <rPh sb="0" eb="2">
      <t>レイワ</t>
    </rPh>
    <rPh sb="3" eb="5">
      <t>ネンド</t>
    </rPh>
    <phoneticPr fontId="1"/>
  </si>
  <si>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</si>
  <si>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</si>
  <si>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</si>
  <si>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</si>
  <si>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</si>
  <si>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</si>
  <si>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</si>
  <si>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</si>
  <si>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</si>
  <si>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</si>
  <si>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</si>
  <si>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</si>
  <si>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</si>
  <si>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</si>
  <si>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</si>
  <si>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</si>
  <si>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</si>
  <si>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</si>
  <si>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</si>
  <si>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</si>
  <si>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</si>
  <si>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</si>
  <si>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</si>
  <si>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1④</t>
  </si>
  <si>
    <t>北海道　登別市</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</si>
  <si>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</si>
  <si>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</si>
  <si>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</si>
  <si>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</si>
  <si>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</si>
  <si>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</si>
  <si>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</si>
  <si>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</si>
  <si>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</si>
  <si>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</si>
  <si>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</si>
  <si>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</si>
  <si>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</si>
  <si>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</si>
  <si>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</si>
  <si>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</si>
  <si>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　経常収支比率は、使用料改定（H30.1.1実施）以降100％を上回っているが､物価高騰の影響により数値は悪化している。
　経費回収率は100％を超えているものの、汚水処理原価が類似団体平均値に比べて高い水準にあることが課題である。汚水処理単価の低減に向けては、コスト縮減の取組がますます重要となる。
　企業債残高対事業規模比率は、企業債残高が減少していることから、近年は類似団体平均値を下回っている。
　水洗化率は、類似団体平均値を大きく下回っていることから、引き続き下水道未接続家屋を対象に水洗化を促すなど、更なる水洗化率の向上に努める必要がある。
　流動比率は100％を下回っており、類似団体平均値と比較しても低い状況である。流動負債の大部分を占める企業債の償還は進んでおり、徐々に減少が見込まれるものの、使用料収入も減少傾向にあることから、将来の償還額を見据えた収益の確保が必要である。
　施設利用率は、類似団体平均値とほぼ同水準の状況にある。</t>
    <rPh sb="40" eb="42">
      <t>ブッカ</t>
    </rPh>
    <rPh sb="42" eb="44">
      <t>コウトウ</t>
    </rPh>
    <rPh sb="45" eb="47">
      <t>エイキョウ</t>
    </rPh>
    <rPh sb="50" eb="52">
      <t>スウチ</t>
    </rPh>
    <rPh sb="53" eb="55">
      <t>アッカ</t>
    </rPh>
    <rPh sb="73" eb="74">
      <t>コ</t>
    </rPh>
    <rPh sb="89" eb="91">
      <t>ルイジ</t>
    </rPh>
    <rPh sb="91" eb="93">
      <t>ダンタイ</t>
    </rPh>
    <rPh sb="110" eb="112">
      <t>カダイ</t>
    </rPh>
    <rPh sb="116" eb="118">
      <t>オスイ</t>
    </rPh>
    <rPh sb="118" eb="120">
      <t>ショリ</t>
    </rPh>
    <rPh sb="120" eb="122">
      <t>タンカ</t>
    </rPh>
    <rPh sb="123" eb="125">
      <t>テイゲン</t>
    </rPh>
    <rPh sb="126" eb="127">
      <t>ム</t>
    </rPh>
    <rPh sb="134" eb="136">
      <t>シュクゲン</t>
    </rPh>
    <rPh sb="137" eb="139">
      <t>トリクミ</t>
    </rPh>
    <rPh sb="144" eb="146">
      <t>ジュウヨウ</t>
    </rPh>
    <rPh sb="183" eb="185">
      <t>キンネン</t>
    </rPh>
    <rPh sb="209" eb="211">
      <t>ルイジ</t>
    </rPh>
    <rPh sb="211" eb="213">
      <t>ダンタイ</t>
    </rPh>
    <rPh sb="213" eb="216">
      <t>ヘイキンチ</t>
    </rPh>
    <rPh sb="217" eb="218">
      <t>オオ</t>
    </rPh>
    <rPh sb="220" eb="222">
      <t>シタマワ</t>
    </rPh>
    <rPh sb="288" eb="290">
      <t>シタマワ</t>
    </rPh>
    <rPh sb="303" eb="305">
      <t>ヒカク</t>
    </rPh>
    <rPh sb="310" eb="312">
      <t>ジョウキョウ</t>
    </rPh>
    <rPh sb="325" eb="326">
      <t>シ</t>
    </rPh>
    <rPh sb="332" eb="334">
      <t>ショウカン</t>
    </rPh>
    <rPh sb="335" eb="336">
      <t>スス</t>
    </rPh>
    <rPh sb="341" eb="343">
      <t>ジョジョ</t>
    </rPh>
    <rPh sb="344" eb="346">
      <t>ゲンショウ</t>
    </rPh>
    <rPh sb="347" eb="349">
      <t>ミコ</t>
    </rPh>
    <rPh sb="356" eb="358">
      <t>シヨウ</t>
    </rPh>
    <rPh sb="358" eb="359">
      <t>リョウ</t>
    </rPh>
    <rPh sb="359" eb="361">
      <t>シュウニュウ</t>
    </rPh>
    <rPh sb="362" eb="364">
      <t>ゲンショウ</t>
    </rPh>
    <rPh sb="364" eb="366">
      <t>ケイコウ</t>
    </rPh>
    <rPh sb="374" eb="376">
      <t>ショウライ</t>
    </rPh>
    <rPh sb="377" eb="379">
      <t>ショウカン</t>
    </rPh>
    <rPh sb="379" eb="380">
      <t>ガク</t>
    </rPh>
    <rPh sb="381" eb="383">
      <t>ミス</t>
    </rPh>
    <rPh sb="385" eb="387">
      <t>シュウエキ</t>
    </rPh>
    <rPh sb="388" eb="390">
      <t>カクホ</t>
    </rPh>
    <rPh sb="391" eb="393">
      <t>ヒツヨウ</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</si>
  <si>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</si>
  <si>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</si>
  <si>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</si>
  <si>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</si>
  <si>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</si>
  <si>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</si>
  <si>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</si>
  <si>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</si>
  <si>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</si>
  <si>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</si>
  <si>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</si>
  <si>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</si>
  <si>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</si>
  <si>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</si>
  <si>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</si>
  <si>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</si>
  <si>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</si>
  <si>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</si>
  <si>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</si>
  <si>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</si>
  <si>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</si>
  <si>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</si>
  <si>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</si>
  <si>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</si>
  <si>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</si>
  <si>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</si>
  <si>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</si>
  <si>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</si>
  <si>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</si>
  <si>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</si>
  <si>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</si>
  <si>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</si>
  <si>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</si>
  <si>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</si>
  <si>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</si>
  <si>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</si>
  <si>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</si>
  <si>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</si>
  <si>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</si>
  <si>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</si>
  <si>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</si>
  <si>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</si>
  <si>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</si>
  <si>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</si>
  <si>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</si>
  <si>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</si>
  <si>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</si>
  <si>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</si>
  <si>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</si>
  <si>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</si>
  <si>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</si>
  <si>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</si>
  <si>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</si>
  <si>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</si>
  <si>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有形固定資産減価償却率は、年々高くなっており、当市の事業開始は昭和57年度と比較的遅いものの、施設の老朽化が徐々に進んでいることを示している。
　なお、管渠老朽化率の数値はゼロとなっている。
　年数の経過とともに、管渠の老朽化は進み、更新需要も本格化するものと予想されることから、更新への備えも含めて、今後も使用料の水準を適宜検証していくことなどが重要である。
　管渠改善率は、その年度の改築延長を管渠の総延長で除した数値であり、投資額の適切性とこれによる更新ペースを測るために用いられるが、当市の場合には、本格的な更新時期にはまだ間があるため、一概にこの数値をもって投資額の適切性を測ることはできない。</t>
  </si>
  <si>
    <t>　使用料改定以降、経常収支比率及び経費回収率はいずれも100％を上回っているが、人口減少や物価高騰等の影響により数値は今後悪化していくことが予想される。
　汚水処理原価においては、類似団体平均値に比べ常に高い状態が続いており、引き続き維持管理費の低減に向けて取組を進めていく必要がある。
　また、資産の状況を見ると、事業開始が比較的遅いため、管渠老朽化率は低く､更新需要が本格化するまでには若干の時間的猶予があるものの､将来の更新期も見据えながら、使用料の水準を適宜検証するなど、中長期的な視点に立って、更新投資を賄うための財源のあり方を検討する必要がある。</t>
    <rPh sb="40" eb="42">
      <t>ジンコウ</t>
    </rPh>
    <rPh sb="42" eb="44">
      <t>ゲンショウ</t>
    </rPh>
    <rPh sb="45" eb="47">
      <t>ブッカ</t>
    </rPh>
    <rPh sb="47" eb="49">
      <t>コウトウ</t>
    </rPh>
    <rPh sb="49" eb="50">
      <t>トウ</t>
    </rPh>
    <rPh sb="51" eb="53">
      <t>エイキョウ</t>
    </rPh>
    <rPh sb="56" eb="58">
      <t>スウチ</t>
    </rPh>
    <rPh sb="59" eb="61">
      <t>コンゴ</t>
    </rPh>
    <rPh sb="61" eb="63">
      <t>アッカ</t>
    </rPh>
    <rPh sb="70" eb="72">
      <t>ヨソウ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</si>
</sst>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76" formatCode="#,##0.00;&quot;△&quot;#,##0.00"/>
    <numFmt numFmtId="181" formatCode="#,##0.00;&quot;△&quot;#,##0.00;&quot;-&quot;"/>
    <numFmt numFmtId="177" formatCode="#,##0;&quot;△&quot;#,##0"/>
    <numFmt numFmtId="180" formatCode="0.00_);[Red]\(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0.24</c:v>
                </c:pt>
                <c:pt idx="1">
                  <c:v>5.e-002</c:v>
                </c:pt>
                <c:pt idx="2">
                  <c:v>0.21</c:v>
                </c:pt>
                <c:pt idx="3">
                  <c:v>0.14000000000000001</c:v>
                </c:pt>
                <c:pt idx="4">
                  <c:v>9.e-002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9.e-002</c:v>
                </c:pt>
                <c:pt idx="1">
                  <c:v>0.12</c:v>
                </c:pt>
                <c:pt idx="2">
                  <c:v>9.e-002</c:v>
                </c:pt>
                <c:pt idx="3">
                  <c:v>0.17</c:v>
                </c:pt>
                <c:pt idx="4">
                  <c:v>0.13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66.069999999999993</c:v>
                </c:pt>
                <c:pt idx="1">
                  <c:v>64.930000000000007</c:v>
                </c:pt>
                <c:pt idx="2">
                  <c:v>65.8</c:v>
                </c:pt>
                <c:pt idx="3">
                  <c:v>64.73</c:v>
                </c:pt>
                <c:pt idx="4">
                  <c:v>63.25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59.19</c:v>
                </c:pt>
                <c:pt idx="1">
                  <c:v>61.4</c:v>
                </c:pt>
                <c:pt idx="2">
                  <c:v>65.28</c:v>
                </c:pt>
                <c:pt idx="3">
                  <c:v>64.92</c:v>
                </c:pt>
                <c:pt idx="4">
                  <c:v>64.14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86.82</c:v>
                </c:pt>
                <c:pt idx="1">
                  <c:v>86.75</c:v>
                </c:pt>
                <c:pt idx="2">
                  <c:v>86.91</c:v>
                </c:pt>
                <c:pt idx="3">
                  <c:v>87.02</c:v>
                </c:pt>
                <c:pt idx="4">
                  <c:v>87.14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86.66</c:v>
                </c:pt>
                <c:pt idx="1">
                  <c:v>86.28</c:v>
                </c:pt>
                <c:pt idx="2">
                  <c:v>92.72</c:v>
                </c:pt>
                <c:pt idx="3">
                  <c:v>92.88</c:v>
                </c:pt>
                <c:pt idx="4">
                  <c:v>92.9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106.7</c:v>
                </c:pt>
                <c:pt idx="1">
                  <c:v>108.76</c:v>
                </c:pt>
                <c:pt idx="2">
                  <c:v>109.77</c:v>
                </c:pt>
                <c:pt idx="3">
                  <c:v>106.65</c:v>
                </c:pt>
                <c:pt idx="4">
                  <c:v>105.19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108.43</c:v>
                </c:pt>
                <c:pt idx="1">
                  <c:v>107.15</c:v>
                </c:pt>
                <c:pt idx="2">
                  <c:v>107.85</c:v>
                </c:pt>
                <c:pt idx="3">
                  <c:v>108.04</c:v>
                </c:pt>
                <c:pt idx="4">
                  <c:v>107.49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14.9</c:v>
                </c:pt>
                <c:pt idx="1">
                  <c:v>17.73</c:v>
                </c:pt>
                <c:pt idx="2">
                  <c:v>20.51</c:v>
                </c:pt>
                <c:pt idx="3">
                  <c:v>23.23</c:v>
                </c:pt>
                <c:pt idx="4">
                  <c:v>25.94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17.350000000000001</c:v>
                </c:pt>
                <c:pt idx="1">
                  <c:v>17.239999999999998</c:v>
                </c:pt>
                <c:pt idx="2">
                  <c:v>23.79</c:v>
                </c:pt>
                <c:pt idx="3">
                  <c:v>25.66</c:v>
                </c:pt>
                <c:pt idx="4">
                  <c:v>27.46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1.e-002</c:v>
                </c:pt>
                <c:pt idx="1">
                  <c:v>0.11</c:v>
                </c:pt>
                <c:pt idx="2">
                  <c:v>1.22</c:v>
                </c:pt>
                <c:pt idx="3">
                  <c:v>1.61</c:v>
                </c:pt>
                <c:pt idx="4">
                  <c:v>2.08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12.89</c:v>
                </c:pt>
                <c:pt idx="1">
                  <c:v>15.68</c:v>
                </c:pt>
                <c:pt idx="2">
                  <c:v>4.72</c:v>
                </c:pt>
                <c:pt idx="3">
                  <c:v>4.49</c:v>
                </c:pt>
                <c:pt idx="4">
                  <c:v>5.41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40.54</c:v>
                </c:pt>
                <c:pt idx="1">
                  <c:v>31.08</c:v>
                </c:pt>
                <c:pt idx="2">
                  <c:v>23.41</c:v>
                </c:pt>
                <c:pt idx="3">
                  <c:v>21.42</c:v>
                </c:pt>
                <c:pt idx="4">
                  <c:v>20.12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54.32</c:v>
                </c:pt>
                <c:pt idx="1">
                  <c:v>46.82</c:v>
                </c:pt>
                <c:pt idx="2">
                  <c:v>67.930000000000007</c:v>
                </c:pt>
                <c:pt idx="3">
                  <c:v>68.53</c:v>
                </c:pt>
                <c:pt idx="4">
                  <c:v>69.180000000000007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1290.19</c:v>
                </c:pt>
                <c:pt idx="1">
                  <c:v>1050.1500000000001</c:v>
                </c:pt>
                <c:pt idx="2">
                  <c:v>943.46</c:v>
                </c:pt>
                <c:pt idx="3">
                  <c:v>556.96</c:v>
                </c:pt>
                <c:pt idx="4">
                  <c:v>653.29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1000.94</c:v>
                </c:pt>
                <c:pt idx="1">
                  <c:v>1028.05</c:v>
                </c:pt>
                <c:pt idx="2">
                  <c:v>857.88</c:v>
                </c:pt>
                <c:pt idx="3">
                  <c:v>825.1</c:v>
                </c:pt>
                <c:pt idx="4">
                  <c:v>789.87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99.13</c:v>
                </c:pt>
                <c:pt idx="1">
                  <c:v>114.3</c:v>
                </c:pt>
                <c:pt idx="2">
                  <c:v>117.19</c:v>
                </c:pt>
                <c:pt idx="3">
                  <c:v>107.53</c:v>
                </c:pt>
                <c:pt idx="4">
                  <c:v>104.63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93.77</c:v>
                </c:pt>
                <c:pt idx="1">
                  <c:v>94.73</c:v>
                </c:pt>
                <c:pt idx="2">
                  <c:v>94.97</c:v>
                </c:pt>
                <c:pt idx="3">
                  <c:v>97.07</c:v>
                </c:pt>
                <c:pt idx="4">
                  <c:v>98.06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210.98</c:v>
                </c:pt>
                <c:pt idx="1">
                  <c:v>180.94</c:v>
                </c:pt>
                <c:pt idx="2">
                  <c:v>176.5</c:v>
                </c:pt>
                <c:pt idx="3">
                  <c:v>194.59</c:v>
                </c:pt>
                <c:pt idx="4">
                  <c:v>200.27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165.57</c:v>
                </c:pt>
                <c:pt idx="1">
                  <c:v>160.91</c:v>
                </c:pt>
                <c:pt idx="2">
                  <c:v>159.49</c:v>
                </c:pt>
                <c:pt idx="3">
                  <c:v>157.81</c:v>
                </c:pt>
                <c:pt idx="4">
                  <c:v>157.37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【106.11】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【73.44】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【652.82】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【59.10】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【138.29】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【39.74】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【7.62】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【0.23】</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55" zoomScaleNormal="55"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登別市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2</v>
      </c>
      <c r="C7" s="5"/>
      <c r="D7" s="5"/>
      <c r="E7" s="5"/>
      <c r="F7" s="5"/>
      <c r="G7" s="5"/>
      <c r="H7" s="5"/>
      <c r="I7" s="5" t="s">
        <v>11</v>
      </c>
      <c r="J7" s="5"/>
      <c r="K7" s="5"/>
      <c r="L7" s="5"/>
      <c r="M7" s="5"/>
      <c r="N7" s="5"/>
      <c r="O7" s="5"/>
      <c r="P7" s="5" t="s">
        <v>3</v>
      </c>
      <c r="Q7" s="5"/>
      <c r="R7" s="5"/>
      <c r="S7" s="5"/>
      <c r="T7" s="5"/>
      <c r="U7" s="5"/>
      <c r="V7" s="5"/>
      <c r="W7" s="5" t="s">
        <v>13</v>
      </c>
      <c r="X7" s="5"/>
      <c r="Y7" s="5"/>
      <c r="Z7" s="5"/>
      <c r="AA7" s="5"/>
      <c r="AB7" s="5"/>
      <c r="AC7" s="5"/>
      <c r="AD7" s="5" t="s">
        <v>6</v>
      </c>
      <c r="AE7" s="5"/>
      <c r="AF7" s="5"/>
      <c r="AG7" s="5"/>
      <c r="AH7" s="5"/>
      <c r="AI7" s="5"/>
      <c r="AJ7" s="5"/>
      <c r="AK7" s="3"/>
      <c r="AL7" s="5" t="s">
        <v>1</v>
      </c>
      <c r="AM7" s="5"/>
      <c r="AN7" s="5"/>
      <c r="AO7" s="5"/>
      <c r="AP7" s="5"/>
      <c r="AQ7" s="5"/>
      <c r="AR7" s="5"/>
      <c r="AS7" s="5"/>
      <c r="AT7" s="5" t="s">
        <v>7</v>
      </c>
      <c r="AU7" s="5"/>
      <c r="AV7" s="5"/>
      <c r="AW7" s="5"/>
      <c r="AX7" s="5"/>
      <c r="AY7" s="5"/>
      <c r="AZ7" s="5"/>
      <c r="BA7" s="5"/>
      <c r="BB7" s="5" t="s">
        <v>15</v>
      </c>
      <c r="BC7" s="5"/>
      <c r="BD7" s="5"/>
      <c r="BE7" s="5"/>
      <c r="BF7" s="5"/>
      <c r="BG7" s="5"/>
      <c r="BH7" s="5"/>
      <c r="BI7" s="5"/>
      <c r="BJ7" s="3"/>
      <c r="BK7" s="3"/>
      <c r="BL7" s="26" t="s">
        <v>17</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Bd1</v>
      </c>
      <c r="X8" s="6"/>
      <c r="Y8" s="6"/>
      <c r="Z8" s="6"/>
      <c r="AA8" s="6"/>
      <c r="AB8" s="6"/>
      <c r="AC8" s="6"/>
      <c r="AD8" s="20" t="str">
        <f>データ!$M$6</f>
        <v>非設置</v>
      </c>
      <c r="AE8" s="20"/>
      <c r="AF8" s="20"/>
      <c r="AG8" s="20"/>
      <c r="AH8" s="20"/>
      <c r="AI8" s="20"/>
      <c r="AJ8" s="20"/>
      <c r="AK8" s="3"/>
      <c r="AL8" s="21">
        <f>データ!S6</f>
        <v>45226</v>
      </c>
      <c r="AM8" s="21"/>
      <c r="AN8" s="21"/>
      <c r="AO8" s="21"/>
      <c r="AP8" s="21"/>
      <c r="AQ8" s="21"/>
      <c r="AR8" s="21"/>
      <c r="AS8" s="21"/>
      <c r="AT8" s="7">
        <f>データ!T6</f>
        <v>212.21</v>
      </c>
      <c r="AU8" s="7"/>
      <c r="AV8" s="7"/>
      <c r="AW8" s="7"/>
      <c r="AX8" s="7"/>
      <c r="AY8" s="7"/>
      <c r="AZ8" s="7"/>
      <c r="BA8" s="7"/>
      <c r="BB8" s="7">
        <f>データ!U6</f>
        <v>213.12</v>
      </c>
      <c r="BC8" s="7"/>
      <c r="BD8" s="7"/>
      <c r="BE8" s="7"/>
      <c r="BF8" s="7"/>
      <c r="BG8" s="7"/>
      <c r="BH8" s="7"/>
      <c r="BI8" s="7"/>
      <c r="BJ8" s="3"/>
      <c r="BK8" s="3"/>
      <c r="BL8" s="27" t="s">
        <v>12</v>
      </c>
      <c r="BM8" s="37"/>
      <c r="BN8" s="44" t="s">
        <v>19</v>
      </c>
      <c r="BO8" s="44"/>
      <c r="BP8" s="44"/>
      <c r="BQ8" s="44"/>
      <c r="BR8" s="44"/>
      <c r="BS8" s="44"/>
      <c r="BT8" s="44"/>
      <c r="BU8" s="44"/>
      <c r="BV8" s="44"/>
      <c r="BW8" s="44"/>
      <c r="BX8" s="44"/>
      <c r="BY8" s="48"/>
    </row>
    <row r="9" spans="1:78" ht="18.75" customHeight="1">
      <c r="A9" s="2"/>
      <c r="B9" s="5" t="s">
        <v>20</v>
      </c>
      <c r="C9" s="5"/>
      <c r="D9" s="5"/>
      <c r="E9" s="5"/>
      <c r="F9" s="5"/>
      <c r="G9" s="5"/>
      <c r="H9" s="5"/>
      <c r="I9" s="5" t="s">
        <v>22</v>
      </c>
      <c r="J9" s="5"/>
      <c r="K9" s="5"/>
      <c r="L9" s="5"/>
      <c r="M9" s="5"/>
      <c r="N9" s="5"/>
      <c r="O9" s="5"/>
      <c r="P9" s="5" t="s">
        <v>23</v>
      </c>
      <c r="Q9" s="5"/>
      <c r="R9" s="5"/>
      <c r="S9" s="5"/>
      <c r="T9" s="5"/>
      <c r="U9" s="5"/>
      <c r="V9" s="5"/>
      <c r="W9" s="5" t="s">
        <v>26</v>
      </c>
      <c r="X9" s="5"/>
      <c r="Y9" s="5"/>
      <c r="Z9" s="5"/>
      <c r="AA9" s="5"/>
      <c r="AB9" s="5"/>
      <c r="AC9" s="5"/>
      <c r="AD9" s="5" t="s">
        <v>21</v>
      </c>
      <c r="AE9" s="5"/>
      <c r="AF9" s="5"/>
      <c r="AG9" s="5"/>
      <c r="AH9" s="5"/>
      <c r="AI9" s="5"/>
      <c r="AJ9" s="5"/>
      <c r="AK9" s="3"/>
      <c r="AL9" s="5" t="s">
        <v>28</v>
      </c>
      <c r="AM9" s="5"/>
      <c r="AN9" s="5"/>
      <c r="AO9" s="5"/>
      <c r="AP9" s="5"/>
      <c r="AQ9" s="5"/>
      <c r="AR9" s="5"/>
      <c r="AS9" s="5"/>
      <c r="AT9" s="5" t="s">
        <v>29</v>
      </c>
      <c r="AU9" s="5"/>
      <c r="AV9" s="5"/>
      <c r="AW9" s="5"/>
      <c r="AX9" s="5"/>
      <c r="AY9" s="5"/>
      <c r="AZ9" s="5"/>
      <c r="BA9" s="5"/>
      <c r="BB9" s="5" t="s">
        <v>30</v>
      </c>
      <c r="BC9" s="5"/>
      <c r="BD9" s="5"/>
      <c r="BE9" s="5"/>
      <c r="BF9" s="5"/>
      <c r="BG9" s="5"/>
      <c r="BH9" s="5"/>
      <c r="BI9" s="5"/>
      <c r="BJ9" s="3"/>
      <c r="BK9" s="3"/>
      <c r="BL9" s="28" t="s">
        <v>33</v>
      </c>
      <c r="BM9" s="38"/>
      <c r="BN9" s="45" t="s">
        <v>34</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42.95</v>
      </c>
      <c r="J10" s="7"/>
      <c r="K10" s="7"/>
      <c r="L10" s="7"/>
      <c r="M10" s="7"/>
      <c r="N10" s="7"/>
      <c r="O10" s="7"/>
      <c r="P10" s="7">
        <f>データ!P6</f>
        <v>96.03</v>
      </c>
      <c r="Q10" s="7"/>
      <c r="R10" s="7"/>
      <c r="S10" s="7"/>
      <c r="T10" s="7"/>
      <c r="U10" s="7"/>
      <c r="V10" s="7"/>
      <c r="W10" s="7">
        <f>データ!Q6</f>
        <v>89.27</v>
      </c>
      <c r="X10" s="7"/>
      <c r="Y10" s="7"/>
      <c r="Z10" s="7"/>
      <c r="AA10" s="7"/>
      <c r="AB10" s="7"/>
      <c r="AC10" s="7"/>
      <c r="AD10" s="21">
        <f>データ!R6</f>
        <v>4246</v>
      </c>
      <c r="AE10" s="21"/>
      <c r="AF10" s="21"/>
      <c r="AG10" s="21"/>
      <c r="AH10" s="21"/>
      <c r="AI10" s="21"/>
      <c r="AJ10" s="21"/>
      <c r="AK10" s="2"/>
      <c r="AL10" s="21">
        <f>データ!V6</f>
        <v>43041</v>
      </c>
      <c r="AM10" s="21"/>
      <c r="AN10" s="21"/>
      <c r="AO10" s="21"/>
      <c r="AP10" s="21"/>
      <c r="AQ10" s="21"/>
      <c r="AR10" s="21"/>
      <c r="AS10" s="21"/>
      <c r="AT10" s="7">
        <f>データ!W6</f>
        <v>11.29</v>
      </c>
      <c r="AU10" s="7"/>
      <c r="AV10" s="7"/>
      <c r="AW10" s="7"/>
      <c r="AX10" s="7"/>
      <c r="AY10" s="7"/>
      <c r="AZ10" s="7"/>
      <c r="BA10" s="7"/>
      <c r="BB10" s="7">
        <f>データ!X6</f>
        <v>3812.31</v>
      </c>
      <c r="BC10" s="7"/>
      <c r="BD10" s="7"/>
      <c r="BE10" s="7"/>
      <c r="BF10" s="7"/>
      <c r="BG10" s="7"/>
      <c r="BH10" s="7"/>
      <c r="BI10" s="7"/>
      <c r="BJ10" s="2"/>
      <c r="BK10" s="2"/>
      <c r="BL10" s="29" t="s">
        <v>36</v>
      </c>
      <c r="BM10" s="39"/>
      <c r="BN10" s="46" t="s">
        <v>16</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25</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38</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58</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39</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8</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114</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42</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43</v>
      </c>
      <c r="C84" s="12"/>
      <c r="D84" s="12"/>
      <c r="E84" s="12" t="s">
        <v>44</v>
      </c>
      <c r="F84" s="12" t="s">
        <v>46</v>
      </c>
      <c r="G84" s="12" t="s">
        <v>47</v>
      </c>
      <c r="H84" s="12" t="s">
        <v>40</v>
      </c>
      <c r="I84" s="12" t="s">
        <v>9</v>
      </c>
      <c r="J84" s="12" t="s">
        <v>48</v>
      </c>
      <c r="K84" s="12" t="s">
        <v>49</v>
      </c>
      <c r="L84" s="12" t="s">
        <v>31</v>
      </c>
      <c r="M84" s="12" t="s">
        <v>35</v>
      </c>
      <c r="N84" s="12" t="s">
        <v>50</v>
      </c>
      <c r="O84" s="12" t="s">
        <v>52</v>
      </c>
    </row>
    <row r="85" spans="1:78" hidden="1">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Qm02vVbKjhwPvgtu6OyTVYehwyluwrzG47qu9Kwp3cvx+yw6X2bHo20SsTQ6JlVED0i+8EojhfBTeuWLwGbTwA==" saltValue="qR2JZ5zgwVUm4Z2xZdDg2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54</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6" t="s">
        <v>55</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18</v>
      </c>
      <c r="B3" s="58" t="s">
        <v>32</v>
      </c>
      <c r="C3" s="58" t="s">
        <v>57</v>
      </c>
      <c r="D3" s="58" t="s">
        <v>59</v>
      </c>
      <c r="E3" s="58" t="s">
        <v>5</v>
      </c>
      <c r="F3" s="58" t="s">
        <v>4</v>
      </c>
      <c r="G3" s="58" t="s">
        <v>24</v>
      </c>
      <c r="H3" s="65" t="s">
        <v>60</v>
      </c>
      <c r="I3" s="68"/>
      <c r="J3" s="68"/>
      <c r="K3" s="68"/>
      <c r="L3" s="68"/>
      <c r="M3" s="68"/>
      <c r="N3" s="68"/>
      <c r="O3" s="68"/>
      <c r="P3" s="68"/>
      <c r="Q3" s="68"/>
      <c r="R3" s="68"/>
      <c r="S3" s="68"/>
      <c r="T3" s="68"/>
      <c r="U3" s="68"/>
      <c r="V3" s="68"/>
      <c r="W3" s="68"/>
      <c r="X3" s="73"/>
      <c r="Y3" s="76"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6" t="s">
        <v>61</v>
      </c>
      <c r="B4" s="59"/>
      <c r="C4" s="59"/>
      <c r="D4" s="59"/>
      <c r="E4" s="59"/>
      <c r="F4" s="59"/>
      <c r="G4" s="59"/>
      <c r="H4" s="66"/>
      <c r="I4" s="69"/>
      <c r="J4" s="69"/>
      <c r="K4" s="69"/>
      <c r="L4" s="69"/>
      <c r="M4" s="69"/>
      <c r="N4" s="69"/>
      <c r="O4" s="69"/>
      <c r="P4" s="69"/>
      <c r="Q4" s="69"/>
      <c r="R4" s="69"/>
      <c r="S4" s="69"/>
      <c r="T4" s="69"/>
      <c r="U4" s="69"/>
      <c r="V4" s="69"/>
      <c r="W4" s="69"/>
      <c r="X4" s="74"/>
      <c r="Y4" s="77" t="s">
        <v>51</v>
      </c>
      <c r="Z4" s="77"/>
      <c r="AA4" s="77"/>
      <c r="AB4" s="77"/>
      <c r="AC4" s="77"/>
      <c r="AD4" s="77"/>
      <c r="AE4" s="77"/>
      <c r="AF4" s="77"/>
      <c r="AG4" s="77"/>
      <c r="AH4" s="77"/>
      <c r="AI4" s="77"/>
      <c r="AJ4" s="77" t="s">
        <v>45</v>
      </c>
      <c r="AK4" s="77"/>
      <c r="AL4" s="77"/>
      <c r="AM4" s="77"/>
      <c r="AN4" s="77"/>
      <c r="AO4" s="77"/>
      <c r="AP4" s="77"/>
      <c r="AQ4" s="77"/>
      <c r="AR4" s="77"/>
      <c r="AS4" s="77"/>
      <c r="AT4" s="77"/>
      <c r="AU4" s="77" t="s">
        <v>27</v>
      </c>
      <c r="AV4" s="77"/>
      <c r="AW4" s="77"/>
      <c r="AX4" s="77"/>
      <c r="AY4" s="77"/>
      <c r="AZ4" s="77"/>
      <c r="BA4" s="77"/>
      <c r="BB4" s="77"/>
      <c r="BC4" s="77"/>
      <c r="BD4" s="77"/>
      <c r="BE4" s="77"/>
      <c r="BF4" s="77" t="s">
        <v>62</v>
      </c>
      <c r="BG4" s="77"/>
      <c r="BH4" s="77"/>
      <c r="BI4" s="77"/>
      <c r="BJ4" s="77"/>
      <c r="BK4" s="77"/>
      <c r="BL4" s="77"/>
      <c r="BM4" s="77"/>
      <c r="BN4" s="77"/>
      <c r="BO4" s="77"/>
      <c r="BP4" s="77"/>
      <c r="BQ4" s="77" t="s">
        <v>14</v>
      </c>
      <c r="BR4" s="77"/>
      <c r="BS4" s="77"/>
      <c r="BT4" s="77"/>
      <c r="BU4" s="77"/>
      <c r="BV4" s="77"/>
      <c r="BW4" s="77"/>
      <c r="BX4" s="77"/>
      <c r="BY4" s="77"/>
      <c r="BZ4" s="77"/>
      <c r="CA4" s="77"/>
      <c r="CB4" s="77" t="s">
        <v>63</v>
      </c>
      <c r="CC4" s="77"/>
      <c r="CD4" s="77"/>
      <c r="CE4" s="77"/>
      <c r="CF4" s="77"/>
      <c r="CG4" s="77"/>
      <c r="CH4" s="77"/>
      <c r="CI4" s="77"/>
      <c r="CJ4" s="77"/>
      <c r="CK4" s="77"/>
      <c r="CL4" s="77"/>
      <c r="CM4" s="77" t="s">
        <v>65</v>
      </c>
      <c r="CN4" s="77"/>
      <c r="CO4" s="77"/>
      <c r="CP4" s="77"/>
      <c r="CQ4" s="77"/>
      <c r="CR4" s="77"/>
      <c r="CS4" s="77"/>
      <c r="CT4" s="77"/>
      <c r="CU4" s="77"/>
      <c r="CV4" s="77"/>
      <c r="CW4" s="77"/>
      <c r="CX4" s="77" t="s">
        <v>66</v>
      </c>
      <c r="CY4" s="77"/>
      <c r="CZ4" s="77"/>
      <c r="DA4" s="77"/>
      <c r="DB4" s="77"/>
      <c r="DC4" s="77"/>
      <c r="DD4" s="77"/>
      <c r="DE4" s="77"/>
      <c r="DF4" s="77"/>
      <c r="DG4" s="77"/>
      <c r="DH4" s="77"/>
      <c r="DI4" s="77" t="s">
        <v>67</v>
      </c>
      <c r="DJ4" s="77"/>
      <c r="DK4" s="77"/>
      <c r="DL4" s="77"/>
      <c r="DM4" s="77"/>
      <c r="DN4" s="77"/>
      <c r="DO4" s="77"/>
      <c r="DP4" s="77"/>
      <c r="DQ4" s="77"/>
      <c r="DR4" s="77"/>
      <c r="DS4" s="77"/>
      <c r="DT4" s="77" t="s">
        <v>68</v>
      </c>
      <c r="DU4" s="77"/>
      <c r="DV4" s="77"/>
      <c r="DW4" s="77"/>
      <c r="DX4" s="77"/>
      <c r="DY4" s="77"/>
      <c r="DZ4" s="77"/>
      <c r="EA4" s="77"/>
      <c r="EB4" s="77"/>
      <c r="EC4" s="77"/>
      <c r="ED4" s="77"/>
      <c r="EE4" s="77" t="s">
        <v>69</v>
      </c>
      <c r="EF4" s="77"/>
      <c r="EG4" s="77"/>
      <c r="EH4" s="77"/>
      <c r="EI4" s="77"/>
      <c r="EJ4" s="77"/>
      <c r="EK4" s="77"/>
      <c r="EL4" s="77"/>
      <c r="EM4" s="77"/>
      <c r="EN4" s="77"/>
      <c r="EO4" s="77"/>
    </row>
    <row r="5" spans="1:148">
      <c r="A5" s="56" t="s">
        <v>70</v>
      </c>
      <c r="B5" s="60"/>
      <c r="C5" s="60"/>
      <c r="D5" s="60"/>
      <c r="E5" s="60"/>
      <c r="F5" s="60"/>
      <c r="G5" s="60"/>
      <c r="H5" s="67" t="s">
        <v>56</v>
      </c>
      <c r="I5" s="67" t="s">
        <v>71</v>
      </c>
      <c r="J5" s="67" t="s">
        <v>72</v>
      </c>
      <c r="K5" s="67" t="s">
        <v>73</v>
      </c>
      <c r="L5" s="67" t="s">
        <v>74</v>
      </c>
      <c r="M5" s="67" t="s">
        <v>6</v>
      </c>
      <c r="N5" s="67" t="s">
        <v>75</v>
      </c>
      <c r="O5" s="67" t="s">
        <v>76</v>
      </c>
      <c r="P5" s="67" t="s">
        <v>77</v>
      </c>
      <c r="Q5" s="67" t="s">
        <v>78</v>
      </c>
      <c r="R5" s="67" t="s">
        <v>79</v>
      </c>
      <c r="S5" s="67" t="s">
        <v>80</v>
      </c>
      <c r="T5" s="67" t="s">
        <v>81</v>
      </c>
      <c r="U5" s="67" t="s">
        <v>64</v>
      </c>
      <c r="V5" s="67" t="s">
        <v>82</v>
      </c>
      <c r="W5" s="67" t="s">
        <v>83</v>
      </c>
      <c r="X5" s="67" t="s">
        <v>84</v>
      </c>
      <c r="Y5" s="67" t="s">
        <v>85</v>
      </c>
      <c r="Z5" s="67" t="s">
        <v>86</v>
      </c>
      <c r="AA5" s="67" t="s">
        <v>87</v>
      </c>
      <c r="AB5" s="67" t="s">
        <v>88</v>
      </c>
      <c r="AC5" s="67" t="s">
        <v>89</v>
      </c>
      <c r="AD5" s="67" t="s">
        <v>90</v>
      </c>
      <c r="AE5" s="67" t="s">
        <v>92</v>
      </c>
      <c r="AF5" s="67" t="s">
        <v>93</v>
      </c>
      <c r="AG5" s="67" t="s">
        <v>94</v>
      </c>
      <c r="AH5" s="67" t="s">
        <v>95</v>
      </c>
      <c r="AI5" s="67" t="s">
        <v>43</v>
      </c>
      <c r="AJ5" s="67" t="s">
        <v>85</v>
      </c>
      <c r="AK5" s="67" t="s">
        <v>86</v>
      </c>
      <c r="AL5" s="67" t="s">
        <v>87</v>
      </c>
      <c r="AM5" s="67" t="s">
        <v>88</v>
      </c>
      <c r="AN5" s="67" t="s">
        <v>89</v>
      </c>
      <c r="AO5" s="67" t="s">
        <v>90</v>
      </c>
      <c r="AP5" s="67" t="s">
        <v>92</v>
      </c>
      <c r="AQ5" s="67" t="s">
        <v>93</v>
      </c>
      <c r="AR5" s="67" t="s">
        <v>94</v>
      </c>
      <c r="AS5" s="67" t="s">
        <v>95</v>
      </c>
      <c r="AT5" s="67" t="s">
        <v>91</v>
      </c>
      <c r="AU5" s="67" t="s">
        <v>85</v>
      </c>
      <c r="AV5" s="67" t="s">
        <v>86</v>
      </c>
      <c r="AW5" s="67" t="s">
        <v>87</v>
      </c>
      <c r="AX5" s="67" t="s">
        <v>88</v>
      </c>
      <c r="AY5" s="67" t="s">
        <v>89</v>
      </c>
      <c r="AZ5" s="67" t="s">
        <v>90</v>
      </c>
      <c r="BA5" s="67" t="s">
        <v>92</v>
      </c>
      <c r="BB5" s="67" t="s">
        <v>93</v>
      </c>
      <c r="BC5" s="67" t="s">
        <v>94</v>
      </c>
      <c r="BD5" s="67" t="s">
        <v>95</v>
      </c>
      <c r="BE5" s="67" t="s">
        <v>91</v>
      </c>
      <c r="BF5" s="67" t="s">
        <v>85</v>
      </c>
      <c r="BG5" s="67" t="s">
        <v>86</v>
      </c>
      <c r="BH5" s="67" t="s">
        <v>87</v>
      </c>
      <c r="BI5" s="67" t="s">
        <v>88</v>
      </c>
      <c r="BJ5" s="67" t="s">
        <v>89</v>
      </c>
      <c r="BK5" s="67" t="s">
        <v>90</v>
      </c>
      <c r="BL5" s="67" t="s">
        <v>92</v>
      </c>
      <c r="BM5" s="67" t="s">
        <v>93</v>
      </c>
      <c r="BN5" s="67" t="s">
        <v>94</v>
      </c>
      <c r="BO5" s="67" t="s">
        <v>95</v>
      </c>
      <c r="BP5" s="67" t="s">
        <v>91</v>
      </c>
      <c r="BQ5" s="67" t="s">
        <v>85</v>
      </c>
      <c r="BR5" s="67" t="s">
        <v>86</v>
      </c>
      <c r="BS5" s="67" t="s">
        <v>87</v>
      </c>
      <c r="BT5" s="67" t="s">
        <v>88</v>
      </c>
      <c r="BU5" s="67" t="s">
        <v>89</v>
      </c>
      <c r="BV5" s="67" t="s">
        <v>90</v>
      </c>
      <c r="BW5" s="67" t="s">
        <v>92</v>
      </c>
      <c r="BX5" s="67" t="s">
        <v>93</v>
      </c>
      <c r="BY5" s="67" t="s">
        <v>94</v>
      </c>
      <c r="BZ5" s="67" t="s">
        <v>95</v>
      </c>
      <c r="CA5" s="67" t="s">
        <v>91</v>
      </c>
      <c r="CB5" s="67" t="s">
        <v>85</v>
      </c>
      <c r="CC5" s="67" t="s">
        <v>86</v>
      </c>
      <c r="CD5" s="67" t="s">
        <v>87</v>
      </c>
      <c r="CE5" s="67" t="s">
        <v>88</v>
      </c>
      <c r="CF5" s="67" t="s">
        <v>89</v>
      </c>
      <c r="CG5" s="67" t="s">
        <v>90</v>
      </c>
      <c r="CH5" s="67" t="s">
        <v>92</v>
      </c>
      <c r="CI5" s="67" t="s">
        <v>93</v>
      </c>
      <c r="CJ5" s="67" t="s">
        <v>94</v>
      </c>
      <c r="CK5" s="67" t="s">
        <v>95</v>
      </c>
      <c r="CL5" s="67" t="s">
        <v>91</v>
      </c>
      <c r="CM5" s="67" t="s">
        <v>85</v>
      </c>
      <c r="CN5" s="67" t="s">
        <v>86</v>
      </c>
      <c r="CO5" s="67" t="s">
        <v>87</v>
      </c>
      <c r="CP5" s="67" t="s">
        <v>88</v>
      </c>
      <c r="CQ5" s="67" t="s">
        <v>89</v>
      </c>
      <c r="CR5" s="67" t="s">
        <v>90</v>
      </c>
      <c r="CS5" s="67" t="s">
        <v>92</v>
      </c>
      <c r="CT5" s="67" t="s">
        <v>93</v>
      </c>
      <c r="CU5" s="67" t="s">
        <v>94</v>
      </c>
      <c r="CV5" s="67" t="s">
        <v>95</v>
      </c>
      <c r="CW5" s="67" t="s">
        <v>91</v>
      </c>
      <c r="CX5" s="67" t="s">
        <v>85</v>
      </c>
      <c r="CY5" s="67" t="s">
        <v>86</v>
      </c>
      <c r="CZ5" s="67" t="s">
        <v>87</v>
      </c>
      <c r="DA5" s="67" t="s">
        <v>88</v>
      </c>
      <c r="DB5" s="67" t="s">
        <v>89</v>
      </c>
      <c r="DC5" s="67" t="s">
        <v>90</v>
      </c>
      <c r="DD5" s="67" t="s">
        <v>92</v>
      </c>
      <c r="DE5" s="67" t="s">
        <v>93</v>
      </c>
      <c r="DF5" s="67" t="s">
        <v>94</v>
      </c>
      <c r="DG5" s="67" t="s">
        <v>95</v>
      </c>
      <c r="DH5" s="67" t="s">
        <v>91</v>
      </c>
      <c r="DI5" s="67" t="s">
        <v>85</v>
      </c>
      <c r="DJ5" s="67" t="s">
        <v>86</v>
      </c>
      <c r="DK5" s="67" t="s">
        <v>87</v>
      </c>
      <c r="DL5" s="67" t="s">
        <v>88</v>
      </c>
      <c r="DM5" s="67" t="s">
        <v>89</v>
      </c>
      <c r="DN5" s="67" t="s">
        <v>90</v>
      </c>
      <c r="DO5" s="67" t="s">
        <v>92</v>
      </c>
      <c r="DP5" s="67" t="s">
        <v>93</v>
      </c>
      <c r="DQ5" s="67" t="s">
        <v>94</v>
      </c>
      <c r="DR5" s="67" t="s">
        <v>95</v>
      </c>
      <c r="DS5" s="67" t="s">
        <v>91</v>
      </c>
      <c r="DT5" s="67" t="s">
        <v>85</v>
      </c>
      <c r="DU5" s="67" t="s">
        <v>86</v>
      </c>
      <c r="DV5" s="67" t="s">
        <v>87</v>
      </c>
      <c r="DW5" s="67" t="s">
        <v>88</v>
      </c>
      <c r="DX5" s="67" t="s">
        <v>89</v>
      </c>
      <c r="DY5" s="67" t="s">
        <v>90</v>
      </c>
      <c r="DZ5" s="67" t="s">
        <v>92</v>
      </c>
      <c r="EA5" s="67" t="s">
        <v>93</v>
      </c>
      <c r="EB5" s="67" t="s">
        <v>94</v>
      </c>
      <c r="EC5" s="67" t="s">
        <v>95</v>
      </c>
      <c r="ED5" s="67" t="s">
        <v>91</v>
      </c>
      <c r="EE5" s="67" t="s">
        <v>85</v>
      </c>
      <c r="EF5" s="67" t="s">
        <v>86</v>
      </c>
      <c r="EG5" s="67" t="s">
        <v>87</v>
      </c>
      <c r="EH5" s="67" t="s">
        <v>88</v>
      </c>
      <c r="EI5" s="67" t="s">
        <v>89</v>
      </c>
      <c r="EJ5" s="67" t="s">
        <v>90</v>
      </c>
      <c r="EK5" s="67" t="s">
        <v>92</v>
      </c>
      <c r="EL5" s="67" t="s">
        <v>93</v>
      </c>
      <c r="EM5" s="67" t="s">
        <v>94</v>
      </c>
      <c r="EN5" s="67" t="s">
        <v>95</v>
      </c>
      <c r="EO5" s="67" t="s">
        <v>91</v>
      </c>
    </row>
    <row r="6" spans="1:148" s="55" customFormat="1">
      <c r="A6" s="56" t="s">
        <v>96</v>
      </c>
      <c r="B6" s="61">
        <f t="shared" ref="B6:X6" si="1">B7</f>
        <v>2022</v>
      </c>
      <c r="C6" s="61">
        <f t="shared" si="1"/>
        <v>12301</v>
      </c>
      <c r="D6" s="61">
        <f t="shared" si="1"/>
        <v>46</v>
      </c>
      <c r="E6" s="61">
        <f t="shared" si="1"/>
        <v>17</v>
      </c>
      <c r="F6" s="61">
        <f t="shared" si="1"/>
        <v>1</v>
      </c>
      <c r="G6" s="61">
        <f t="shared" si="1"/>
        <v>0</v>
      </c>
      <c r="H6" s="61" t="str">
        <f t="shared" si="1"/>
        <v>北海道　登別市</v>
      </c>
      <c r="I6" s="61" t="str">
        <f t="shared" si="1"/>
        <v>法適用</v>
      </c>
      <c r="J6" s="61" t="str">
        <f t="shared" si="1"/>
        <v>下水道事業</v>
      </c>
      <c r="K6" s="61" t="str">
        <f t="shared" si="1"/>
        <v>公共下水道</v>
      </c>
      <c r="L6" s="61" t="str">
        <f t="shared" si="1"/>
        <v>Bd1</v>
      </c>
      <c r="M6" s="61" t="str">
        <f t="shared" si="1"/>
        <v>非設置</v>
      </c>
      <c r="N6" s="70" t="str">
        <f t="shared" si="1"/>
        <v>-</v>
      </c>
      <c r="O6" s="70">
        <f t="shared" si="1"/>
        <v>42.95</v>
      </c>
      <c r="P6" s="70">
        <f t="shared" si="1"/>
        <v>96.03</v>
      </c>
      <c r="Q6" s="70">
        <f t="shared" si="1"/>
        <v>89.27</v>
      </c>
      <c r="R6" s="70">
        <f t="shared" si="1"/>
        <v>4246</v>
      </c>
      <c r="S6" s="70">
        <f t="shared" si="1"/>
        <v>45226</v>
      </c>
      <c r="T6" s="70">
        <f t="shared" si="1"/>
        <v>212.21</v>
      </c>
      <c r="U6" s="70">
        <f t="shared" si="1"/>
        <v>213.12</v>
      </c>
      <c r="V6" s="70">
        <f t="shared" si="1"/>
        <v>43041</v>
      </c>
      <c r="W6" s="70">
        <f t="shared" si="1"/>
        <v>11.29</v>
      </c>
      <c r="X6" s="70">
        <f t="shared" si="1"/>
        <v>3812.31</v>
      </c>
      <c r="Y6" s="78">
        <f t="shared" ref="Y6:AH6" si="2">IF(Y7="",NA(),Y7)</f>
        <v>106.7</v>
      </c>
      <c r="Z6" s="78">
        <f t="shared" si="2"/>
        <v>108.76</v>
      </c>
      <c r="AA6" s="78">
        <f t="shared" si="2"/>
        <v>109.77</v>
      </c>
      <c r="AB6" s="78">
        <f t="shared" si="2"/>
        <v>106.65</v>
      </c>
      <c r="AC6" s="78">
        <f t="shared" si="2"/>
        <v>105.19</v>
      </c>
      <c r="AD6" s="78">
        <f t="shared" si="2"/>
        <v>108.43</v>
      </c>
      <c r="AE6" s="78">
        <f t="shared" si="2"/>
        <v>107.15</v>
      </c>
      <c r="AF6" s="78">
        <f t="shared" si="2"/>
        <v>107.85</v>
      </c>
      <c r="AG6" s="78">
        <f t="shared" si="2"/>
        <v>108.04</v>
      </c>
      <c r="AH6" s="78">
        <f t="shared" si="2"/>
        <v>107.49</v>
      </c>
      <c r="AI6" s="70" t="str">
        <f>IF(AI7="","",IF(AI7="-","【-】","【"&amp;SUBSTITUTE(TEXT(AI7,"#,##0.00"),"-","△")&amp;"】"))</f>
        <v>【106.11】</v>
      </c>
      <c r="AJ6" s="70">
        <f t="shared" ref="AJ6:AS6" si="3">IF(AJ7="",NA(),AJ7)</f>
        <v>0</v>
      </c>
      <c r="AK6" s="70">
        <f t="shared" si="3"/>
        <v>0</v>
      </c>
      <c r="AL6" s="70">
        <f t="shared" si="3"/>
        <v>0</v>
      </c>
      <c r="AM6" s="70">
        <f t="shared" si="3"/>
        <v>0</v>
      </c>
      <c r="AN6" s="70">
        <f t="shared" si="3"/>
        <v>0</v>
      </c>
      <c r="AO6" s="78">
        <f t="shared" si="3"/>
        <v>12.89</v>
      </c>
      <c r="AP6" s="78">
        <f t="shared" si="3"/>
        <v>15.68</v>
      </c>
      <c r="AQ6" s="78">
        <f t="shared" si="3"/>
        <v>4.72</v>
      </c>
      <c r="AR6" s="78">
        <f t="shared" si="3"/>
        <v>4.49</v>
      </c>
      <c r="AS6" s="78">
        <f t="shared" si="3"/>
        <v>5.41</v>
      </c>
      <c r="AT6" s="70" t="str">
        <f>IF(AT7="","",IF(AT7="-","【-】","【"&amp;SUBSTITUTE(TEXT(AT7,"#,##0.00"),"-","△")&amp;"】"))</f>
        <v>【3.15】</v>
      </c>
      <c r="AU6" s="78">
        <f t="shared" ref="AU6:BD6" si="4">IF(AU7="",NA(),AU7)</f>
        <v>40.54</v>
      </c>
      <c r="AV6" s="78">
        <f t="shared" si="4"/>
        <v>31.08</v>
      </c>
      <c r="AW6" s="78">
        <f t="shared" si="4"/>
        <v>23.41</v>
      </c>
      <c r="AX6" s="78">
        <f t="shared" si="4"/>
        <v>21.42</v>
      </c>
      <c r="AY6" s="78">
        <f t="shared" si="4"/>
        <v>20.12</v>
      </c>
      <c r="AZ6" s="78">
        <f t="shared" si="4"/>
        <v>54.32</v>
      </c>
      <c r="BA6" s="78">
        <f t="shared" si="4"/>
        <v>46.82</v>
      </c>
      <c r="BB6" s="78">
        <f t="shared" si="4"/>
        <v>67.930000000000007</v>
      </c>
      <c r="BC6" s="78">
        <f t="shared" si="4"/>
        <v>68.53</v>
      </c>
      <c r="BD6" s="78">
        <f t="shared" si="4"/>
        <v>69.180000000000007</v>
      </c>
      <c r="BE6" s="70" t="str">
        <f>IF(BE7="","",IF(BE7="-","【-】","【"&amp;SUBSTITUTE(TEXT(BE7,"#,##0.00"),"-","△")&amp;"】"))</f>
        <v>【73.44】</v>
      </c>
      <c r="BF6" s="78">
        <f t="shared" ref="BF6:BO6" si="5">IF(BF7="",NA(),BF7)</f>
        <v>1290.19</v>
      </c>
      <c r="BG6" s="78">
        <f t="shared" si="5"/>
        <v>1050.1500000000001</v>
      </c>
      <c r="BH6" s="78">
        <f t="shared" si="5"/>
        <v>943.46</v>
      </c>
      <c r="BI6" s="78">
        <f t="shared" si="5"/>
        <v>556.96</v>
      </c>
      <c r="BJ6" s="78">
        <f t="shared" si="5"/>
        <v>653.29</v>
      </c>
      <c r="BK6" s="78">
        <f t="shared" si="5"/>
        <v>1000.94</v>
      </c>
      <c r="BL6" s="78">
        <f t="shared" si="5"/>
        <v>1028.05</v>
      </c>
      <c r="BM6" s="78">
        <f t="shared" si="5"/>
        <v>857.88</v>
      </c>
      <c r="BN6" s="78">
        <f t="shared" si="5"/>
        <v>825.1</v>
      </c>
      <c r="BO6" s="78">
        <f t="shared" si="5"/>
        <v>789.87</v>
      </c>
      <c r="BP6" s="70" t="str">
        <f>IF(BP7="","",IF(BP7="-","【-】","【"&amp;SUBSTITUTE(TEXT(BP7,"#,##0.00"),"-","△")&amp;"】"))</f>
        <v>【652.82】</v>
      </c>
      <c r="BQ6" s="78">
        <f t="shared" ref="BQ6:BZ6" si="6">IF(BQ7="",NA(),BQ7)</f>
        <v>99.13</v>
      </c>
      <c r="BR6" s="78">
        <f t="shared" si="6"/>
        <v>114.3</v>
      </c>
      <c r="BS6" s="78">
        <f t="shared" si="6"/>
        <v>117.19</v>
      </c>
      <c r="BT6" s="78">
        <f t="shared" si="6"/>
        <v>107.53</v>
      </c>
      <c r="BU6" s="78">
        <f t="shared" si="6"/>
        <v>104.63</v>
      </c>
      <c r="BV6" s="78">
        <f t="shared" si="6"/>
        <v>93.77</v>
      </c>
      <c r="BW6" s="78">
        <f t="shared" si="6"/>
        <v>94.73</v>
      </c>
      <c r="BX6" s="78">
        <f t="shared" si="6"/>
        <v>94.97</v>
      </c>
      <c r="BY6" s="78">
        <f t="shared" si="6"/>
        <v>97.07</v>
      </c>
      <c r="BZ6" s="78">
        <f t="shared" si="6"/>
        <v>98.06</v>
      </c>
      <c r="CA6" s="70" t="str">
        <f>IF(CA7="","",IF(CA7="-","【-】","【"&amp;SUBSTITUTE(TEXT(CA7,"#,##0.00"),"-","△")&amp;"】"))</f>
        <v>【97.61】</v>
      </c>
      <c r="CB6" s="78">
        <f t="shared" ref="CB6:CK6" si="7">IF(CB7="",NA(),CB7)</f>
        <v>210.98</v>
      </c>
      <c r="CC6" s="78">
        <f t="shared" si="7"/>
        <v>180.94</v>
      </c>
      <c r="CD6" s="78">
        <f t="shared" si="7"/>
        <v>176.5</v>
      </c>
      <c r="CE6" s="78">
        <f t="shared" si="7"/>
        <v>194.59</v>
      </c>
      <c r="CF6" s="78">
        <f t="shared" si="7"/>
        <v>200.27</v>
      </c>
      <c r="CG6" s="78">
        <f t="shared" si="7"/>
        <v>165.57</v>
      </c>
      <c r="CH6" s="78">
        <f t="shared" si="7"/>
        <v>160.91</v>
      </c>
      <c r="CI6" s="78">
        <f t="shared" si="7"/>
        <v>159.49</v>
      </c>
      <c r="CJ6" s="78">
        <f t="shared" si="7"/>
        <v>157.81</v>
      </c>
      <c r="CK6" s="78">
        <f t="shared" si="7"/>
        <v>157.37</v>
      </c>
      <c r="CL6" s="70" t="str">
        <f>IF(CL7="","",IF(CL7="-","【-】","【"&amp;SUBSTITUTE(TEXT(CL7,"#,##0.00"),"-","△")&amp;"】"))</f>
        <v>【138.29】</v>
      </c>
      <c r="CM6" s="78">
        <f t="shared" ref="CM6:CV6" si="8">IF(CM7="",NA(),CM7)</f>
        <v>66.069999999999993</v>
      </c>
      <c r="CN6" s="78">
        <f t="shared" si="8"/>
        <v>64.930000000000007</v>
      </c>
      <c r="CO6" s="78">
        <f t="shared" si="8"/>
        <v>65.8</v>
      </c>
      <c r="CP6" s="78">
        <f t="shared" si="8"/>
        <v>64.73</v>
      </c>
      <c r="CQ6" s="78">
        <f t="shared" si="8"/>
        <v>63.25</v>
      </c>
      <c r="CR6" s="78">
        <f t="shared" si="8"/>
        <v>59.19</v>
      </c>
      <c r="CS6" s="78">
        <f t="shared" si="8"/>
        <v>61.4</v>
      </c>
      <c r="CT6" s="78">
        <f t="shared" si="8"/>
        <v>65.28</v>
      </c>
      <c r="CU6" s="78">
        <f t="shared" si="8"/>
        <v>64.92</v>
      </c>
      <c r="CV6" s="78">
        <f t="shared" si="8"/>
        <v>64.14</v>
      </c>
      <c r="CW6" s="70" t="str">
        <f>IF(CW7="","",IF(CW7="-","【-】","【"&amp;SUBSTITUTE(TEXT(CW7,"#,##0.00"),"-","△")&amp;"】"))</f>
        <v>【59.10】</v>
      </c>
      <c r="CX6" s="78">
        <f t="shared" ref="CX6:DG6" si="9">IF(CX7="",NA(),CX7)</f>
        <v>86.82</v>
      </c>
      <c r="CY6" s="78">
        <f t="shared" si="9"/>
        <v>86.75</v>
      </c>
      <c r="CZ6" s="78">
        <f t="shared" si="9"/>
        <v>86.91</v>
      </c>
      <c r="DA6" s="78">
        <f t="shared" si="9"/>
        <v>87.02</v>
      </c>
      <c r="DB6" s="78">
        <f t="shared" si="9"/>
        <v>87.14</v>
      </c>
      <c r="DC6" s="78">
        <f t="shared" si="9"/>
        <v>86.66</v>
      </c>
      <c r="DD6" s="78">
        <f t="shared" si="9"/>
        <v>86.28</v>
      </c>
      <c r="DE6" s="78">
        <f t="shared" si="9"/>
        <v>92.72</v>
      </c>
      <c r="DF6" s="78">
        <f t="shared" si="9"/>
        <v>92.88</v>
      </c>
      <c r="DG6" s="78">
        <f t="shared" si="9"/>
        <v>92.9</v>
      </c>
      <c r="DH6" s="70" t="str">
        <f>IF(DH7="","",IF(DH7="-","【-】","【"&amp;SUBSTITUTE(TEXT(DH7,"#,##0.00"),"-","△")&amp;"】"))</f>
        <v>【95.82】</v>
      </c>
      <c r="DI6" s="78">
        <f t="shared" ref="DI6:DR6" si="10">IF(DI7="",NA(),DI7)</f>
        <v>14.9</v>
      </c>
      <c r="DJ6" s="78">
        <f t="shared" si="10"/>
        <v>17.73</v>
      </c>
      <c r="DK6" s="78">
        <f t="shared" si="10"/>
        <v>20.51</v>
      </c>
      <c r="DL6" s="78">
        <f t="shared" si="10"/>
        <v>23.23</v>
      </c>
      <c r="DM6" s="78">
        <f t="shared" si="10"/>
        <v>25.94</v>
      </c>
      <c r="DN6" s="78">
        <f t="shared" si="10"/>
        <v>17.350000000000001</v>
      </c>
      <c r="DO6" s="78">
        <f t="shared" si="10"/>
        <v>17.239999999999998</v>
      </c>
      <c r="DP6" s="78">
        <f t="shared" si="10"/>
        <v>23.79</v>
      </c>
      <c r="DQ6" s="78">
        <f t="shared" si="10"/>
        <v>25.66</v>
      </c>
      <c r="DR6" s="78">
        <f t="shared" si="10"/>
        <v>27.46</v>
      </c>
      <c r="DS6" s="70" t="str">
        <f>IF(DS7="","",IF(DS7="-","【-】","【"&amp;SUBSTITUTE(TEXT(DS7,"#,##0.00"),"-","△")&amp;"】"))</f>
        <v>【39.74】</v>
      </c>
      <c r="DT6" s="70">
        <f t="shared" ref="DT6:EC6" si="11">IF(DT7="",NA(),DT7)</f>
        <v>0</v>
      </c>
      <c r="DU6" s="70">
        <f t="shared" si="11"/>
        <v>0</v>
      </c>
      <c r="DV6" s="70">
        <f t="shared" si="11"/>
        <v>0</v>
      </c>
      <c r="DW6" s="70">
        <f t="shared" si="11"/>
        <v>0</v>
      </c>
      <c r="DX6" s="70">
        <f t="shared" si="11"/>
        <v>0</v>
      </c>
      <c r="DY6" s="78">
        <f t="shared" si="11"/>
        <v>1.e-002</v>
      </c>
      <c r="DZ6" s="78">
        <f t="shared" si="11"/>
        <v>0.11</v>
      </c>
      <c r="EA6" s="78">
        <f t="shared" si="11"/>
        <v>1.22</v>
      </c>
      <c r="EB6" s="78">
        <f t="shared" si="11"/>
        <v>1.61</v>
      </c>
      <c r="EC6" s="78">
        <f t="shared" si="11"/>
        <v>2.08</v>
      </c>
      <c r="ED6" s="70" t="str">
        <f>IF(ED7="","",IF(ED7="-","【-】","【"&amp;SUBSTITUTE(TEXT(ED7,"#,##0.00"),"-","△")&amp;"】"))</f>
        <v>【7.62】</v>
      </c>
      <c r="EE6" s="78">
        <f t="shared" ref="EE6:EN6" si="12">IF(EE7="",NA(),EE7)</f>
        <v>0.24</v>
      </c>
      <c r="EF6" s="78">
        <f t="shared" si="12"/>
        <v>5.e-002</v>
      </c>
      <c r="EG6" s="78">
        <f t="shared" si="12"/>
        <v>0.21</v>
      </c>
      <c r="EH6" s="78">
        <f t="shared" si="12"/>
        <v>0.14000000000000001</v>
      </c>
      <c r="EI6" s="78">
        <f t="shared" si="12"/>
        <v>9.e-002</v>
      </c>
      <c r="EJ6" s="78">
        <f t="shared" si="12"/>
        <v>9.e-002</v>
      </c>
      <c r="EK6" s="78">
        <f t="shared" si="12"/>
        <v>0.12</v>
      </c>
      <c r="EL6" s="78">
        <f t="shared" si="12"/>
        <v>9.e-002</v>
      </c>
      <c r="EM6" s="78">
        <f t="shared" si="12"/>
        <v>0.17</v>
      </c>
      <c r="EN6" s="78">
        <f t="shared" si="12"/>
        <v>0.13</v>
      </c>
      <c r="EO6" s="70" t="str">
        <f>IF(EO7="","",IF(EO7="-","【-】","【"&amp;SUBSTITUTE(TEXT(EO7,"#,##0.00"),"-","△")&amp;"】"))</f>
        <v>【0.23】</v>
      </c>
    </row>
    <row r="7" spans="1:148" s="55" customFormat="1">
      <c r="A7" s="56"/>
      <c r="B7" s="62">
        <v>2022</v>
      </c>
      <c r="C7" s="62">
        <v>12301</v>
      </c>
      <c r="D7" s="62">
        <v>46</v>
      </c>
      <c r="E7" s="62">
        <v>17</v>
      </c>
      <c r="F7" s="62">
        <v>1</v>
      </c>
      <c r="G7" s="62">
        <v>0</v>
      </c>
      <c r="H7" s="62" t="s">
        <v>41</v>
      </c>
      <c r="I7" s="62" t="s">
        <v>97</v>
      </c>
      <c r="J7" s="62" t="s">
        <v>98</v>
      </c>
      <c r="K7" s="62" t="s">
        <v>99</v>
      </c>
      <c r="L7" s="62" t="s">
        <v>100</v>
      </c>
      <c r="M7" s="62" t="s">
        <v>101</v>
      </c>
      <c r="N7" s="71" t="s">
        <v>102</v>
      </c>
      <c r="O7" s="71">
        <v>42.95</v>
      </c>
      <c r="P7" s="71">
        <v>96.03</v>
      </c>
      <c r="Q7" s="71">
        <v>89.27</v>
      </c>
      <c r="R7" s="71">
        <v>4246</v>
      </c>
      <c r="S7" s="71">
        <v>45226</v>
      </c>
      <c r="T7" s="71">
        <v>212.21</v>
      </c>
      <c r="U7" s="71">
        <v>213.12</v>
      </c>
      <c r="V7" s="71">
        <v>43041</v>
      </c>
      <c r="W7" s="71">
        <v>11.29</v>
      </c>
      <c r="X7" s="71">
        <v>3812.31</v>
      </c>
      <c r="Y7" s="71">
        <v>106.7</v>
      </c>
      <c r="Z7" s="71">
        <v>108.76</v>
      </c>
      <c r="AA7" s="71">
        <v>109.77</v>
      </c>
      <c r="AB7" s="71">
        <v>106.65</v>
      </c>
      <c r="AC7" s="71">
        <v>105.19</v>
      </c>
      <c r="AD7" s="71">
        <v>108.43</v>
      </c>
      <c r="AE7" s="71">
        <v>107.15</v>
      </c>
      <c r="AF7" s="71">
        <v>107.85</v>
      </c>
      <c r="AG7" s="71">
        <v>108.04</v>
      </c>
      <c r="AH7" s="71">
        <v>107.49</v>
      </c>
      <c r="AI7" s="71">
        <v>106.11</v>
      </c>
      <c r="AJ7" s="71">
        <v>0</v>
      </c>
      <c r="AK7" s="71">
        <v>0</v>
      </c>
      <c r="AL7" s="71">
        <v>0</v>
      </c>
      <c r="AM7" s="71">
        <v>0</v>
      </c>
      <c r="AN7" s="71">
        <v>0</v>
      </c>
      <c r="AO7" s="71">
        <v>12.89</v>
      </c>
      <c r="AP7" s="71">
        <v>15.68</v>
      </c>
      <c r="AQ7" s="71">
        <v>4.72</v>
      </c>
      <c r="AR7" s="71">
        <v>4.49</v>
      </c>
      <c r="AS7" s="71">
        <v>5.41</v>
      </c>
      <c r="AT7" s="71">
        <v>3.15</v>
      </c>
      <c r="AU7" s="71">
        <v>40.54</v>
      </c>
      <c r="AV7" s="71">
        <v>31.08</v>
      </c>
      <c r="AW7" s="71">
        <v>23.41</v>
      </c>
      <c r="AX7" s="71">
        <v>21.42</v>
      </c>
      <c r="AY7" s="71">
        <v>20.12</v>
      </c>
      <c r="AZ7" s="71">
        <v>54.32</v>
      </c>
      <c r="BA7" s="71">
        <v>46.82</v>
      </c>
      <c r="BB7" s="71">
        <v>67.930000000000007</v>
      </c>
      <c r="BC7" s="71">
        <v>68.53</v>
      </c>
      <c r="BD7" s="71">
        <v>69.180000000000007</v>
      </c>
      <c r="BE7" s="71">
        <v>73.44</v>
      </c>
      <c r="BF7" s="71">
        <v>1290.19</v>
      </c>
      <c r="BG7" s="71">
        <v>1050.1500000000001</v>
      </c>
      <c r="BH7" s="71">
        <v>943.46</v>
      </c>
      <c r="BI7" s="71">
        <v>556.96</v>
      </c>
      <c r="BJ7" s="71">
        <v>653.29</v>
      </c>
      <c r="BK7" s="71">
        <v>1000.94</v>
      </c>
      <c r="BL7" s="71">
        <v>1028.05</v>
      </c>
      <c r="BM7" s="71">
        <v>857.88</v>
      </c>
      <c r="BN7" s="71">
        <v>825.1</v>
      </c>
      <c r="BO7" s="71">
        <v>789.87</v>
      </c>
      <c r="BP7" s="71">
        <v>652.82000000000005</v>
      </c>
      <c r="BQ7" s="71">
        <v>99.13</v>
      </c>
      <c r="BR7" s="71">
        <v>114.3</v>
      </c>
      <c r="BS7" s="71">
        <v>117.19</v>
      </c>
      <c r="BT7" s="71">
        <v>107.53</v>
      </c>
      <c r="BU7" s="71">
        <v>104.63</v>
      </c>
      <c r="BV7" s="71">
        <v>93.77</v>
      </c>
      <c r="BW7" s="71">
        <v>94.73</v>
      </c>
      <c r="BX7" s="71">
        <v>94.97</v>
      </c>
      <c r="BY7" s="71">
        <v>97.07</v>
      </c>
      <c r="BZ7" s="71">
        <v>98.06</v>
      </c>
      <c r="CA7" s="71">
        <v>97.61</v>
      </c>
      <c r="CB7" s="71">
        <v>210.98</v>
      </c>
      <c r="CC7" s="71">
        <v>180.94</v>
      </c>
      <c r="CD7" s="71">
        <v>176.5</v>
      </c>
      <c r="CE7" s="71">
        <v>194.59</v>
      </c>
      <c r="CF7" s="71">
        <v>200.27</v>
      </c>
      <c r="CG7" s="71">
        <v>165.57</v>
      </c>
      <c r="CH7" s="71">
        <v>160.91</v>
      </c>
      <c r="CI7" s="71">
        <v>159.49</v>
      </c>
      <c r="CJ7" s="71">
        <v>157.81</v>
      </c>
      <c r="CK7" s="71">
        <v>157.37</v>
      </c>
      <c r="CL7" s="71">
        <v>138.29</v>
      </c>
      <c r="CM7" s="71">
        <v>66.069999999999993</v>
      </c>
      <c r="CN7" s="71">
        <v>64.930000000000007</v>
      </c>
      <c r="CO7" s="71">
        <v>65.8</v>
      </c>
      <c r="CP7" s="71">
        <v>64.73</v>
      </c>
      <c r="CQ7" s="71">
        <v>63.25</v>
      </c>
      <c r="CR7" s="71">
        <v>59.19</v>
      </c>
      <c r="CS7" s="71">
        <v>61.4</v>
      </c>
      <c r="CT7" s="71">
        <v>65.28</v>
      </c>
      <c r="CU7" s="71">
        <v>64.92</v>
      </c>
      <c r="CV7" s="71">
        <v>64.14</v>
      </c>
      <c r="CW7" s="71">
        <v>59.1</v>
      </c>
      <c r="CX7" s="71">
        <v>86.82</v>
      </c>
      <c r="CY7" s="71">
        <v>86.75</v>
      </c>
      <c r="CZ7" s="71">
        <v>86.91</v>
      </c>
      <c r="DA7" s="71">
        <v>87.02</v>
      </c>
      <c r="DB7" s="71">
        <v>87.14</v>
      </c>
      <c r="DC7" s="71">
        <v>86.66</v>
      </c>
      <c r="DD7" s="71">
        <v>86.28</v>
      </c>
      <c r="DE7" s="71">
        <v>92.72</v>
      </c>
      <c r="DF7" s="71">
        <v>92.88</v>
      </c>
      <c r="DG7" s="71">
        <v>92.9</v>
      </c>
      <c r="DH7" s="71">
        <v>95.82</v>
      </c>
      <c r="DI7" s="71">
        <v>14.9</v>
      </c>
      <c r="DJ7" s="71">
        <v>17.73</v>
      </c>
      <c r="DK7" s="71">
        <v>20.51</v>
      </c>
      <c r="DL7" s="71">
        <v>23.23</v>
      </c>
      <c r="DM7" s="71">
        <v>25.94</v>
      </c>
      <c r="DN7" s="71">
        <v>17.350000000000001</v>
      </c>
      <c r="DO7" s="71">
        <v>17.239999999999998</v>
      </c>
      <c r="DP7" s="71">
        <v>23.79</v>
      </c>
      <c r="DQ7" s="71">
        <v>25.66</v>
      </c>
      <c r="DR7" s="71">
        <v>27.46</v>
      </c>
      <c r="DS7" s="71">
        <v>39.74</v>
      </c>
      <c r="DT7" s="71">
        <v>0</v>
      </c>
      <c r="DU7" s="71">
        <v>0</v>
      </c>
      <c r="DV7" s="71">
        <v>0</v>
      </c>
      <c r="DW7" s="71">
        <v>0</v>
      </c>
      <c r="DX7" s="71">
        <v>0</v>
      </c>
      <c r="DY7" s="71">
        <v>1.e-002</v>
      </c>
      <c r="DZ7" s="71">
        <v>0.11</v>
      </c>
      <c r="EA7" s="71">
        <v>1.22</v>
      </c>
      <c r="EB7" s="71">
        <v>1.61</v>
      </c>
      <c r="EC7" s="71">
        <v>2.08</v>
      </c>
      <c r="ED7" s="71">
        <v>7.62</v>
      </c>
      <c r="EE7" s="71">
        <v>0.24</v>
      </c>
      <c r="EF7" s="71">
        <v>5.e-002</v>
      </c>
      <c r="EG7" s="71">
        <v>0.21</v>
      </c>
      <c r="EH7" s="71">
        <v>0.14000000000000001</v>
      </c>
      <c r="EI7" s="71">
        <v>9.e-002</v>
      </c>
      <c r="EJ7" s="71">
        <v>9.e-002</v>
      </c>
      <c r="EK7" s="71">
        <v>0.12</v>
      </c>
      <c r="EL7" s="71">
        <v>9.e-002</v>
      </c>
      <c r="EM7" s="71">
        <v>0.17</v>
      </c>
      <c r="EN7" s="71">
        <v>0.13</v>
      </c>
      <c r="EO7" s="71">
        <v>0.23</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7"/>
      <c r="B9" s="57" t="s">
        <v>103</v>
      </c>
      <c r="C9" s="57" t="s">
        <v>104</v>
      </c>
      <c r="D9" s="57" t="s">
        <v>105</v>
      </c>
      <c r="E9" s="57" t="s">
        <v>106</v>
      </c>
      <c r="F9" s="57"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7" t="s">
        <v>32</v>
      </c>
      <c r="B10" s="63">
        <f>DATEVALUE($B7+12-B11&amp;"/1/"&amp;B12)</f>
        <v>47484</v>
      </c>
      <c r="C10" s="64">
        <f>DATEVALUE($B7+12-C11&amp;"/1/"&amp;C12)</f>
        <v>47849</v>
      </c>
      <c r="D10" s="64">
        <f>DATEVALUE($B7+12-D11&amp;"/1/"&amp;D12)</f>
        <v>48215</v>
      </c>
      <c r="E10" s="64">
        <f>DATEVALUE($B7+12-E11&amp;"/1/"&amp;E12)</f>
        <v>48582</v>
      </c>
      <c r="F10" s="64">
        <f>DATEVALUE($B7+12-F11&amp;"/1/"&amp;F12)</f>
        <v>48948</v>
      </c>
    </row>
    <row r="11" spans="1:148">
      <c r="B11">
        <v>4</v>
      </c>
      <c r="C11">
        <v>3</v>
      </c>
      <c r="D11">
        <v>2</v>
      </c>
      <c r="E11">
        <v>1</v>
      </c>
      <c r="F11">
        <v>0</v>
      </c>
      <c r="G11" t="s">
        <v>108</v>
      </c>
    </row>
    <row r="12" spans="1:148">
      <c r="B12">
        <v>1</v>
      </c>
      <c r="C12">
        <v>1</v>
      </c>
      <c r="D12">
        <v>2</v>
      </c>
      <c r="E12">
        <v>3</v>
      </c>
      <c r="F12">
        <v>4</v>
      </c>
      <c r="G12" t="s">
        <v>109</v>
      </c>
    </row>
    <row r="13" spans="1:148">
      <c r="B13" t="s">
        <v>110</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2023-12-12T00:41:59Z</dcterms:created>
  <dcterms:modified xsi:type="dcterms:W3CDTF">2025-08-27T08:24:21Z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3.1.6.0</vt:lpwstr>
    </vt:vector>
  </property>
  <property fmtid="{DCFEDD21-7773-49B2-8022-6FC58DB5260B}" pid="3" name="LastSavedVersion">
    <vt:lpwstr>3.1.6.0</vt:lpwstr>
  </property>
  <property fmtid="{DCFEDD21-7773-49B2-8022-6FC58DB5260B}" pid="4" name="LastSavedDate">
    <vt:filetime>2025-08-27T08:24:21Z</vt:filetime>
  </property>
</Properties>
</file>