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tUBgu1nK1lCyxrgwpdxsL2q3rjgI5IxgFP9KTRYluZ7W0+E91oLZC7rY9FIiILhlETItxYjJH//748E55eDwg==" workbookSaltValue="uXu4+YIDap0dpsO7E0ncS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<sst xmlns="http://schemas.openxmlformats.org/spreadsheetml/2006/main" xmlns:r="http://schemas.openxmlformats.org/officeDocument/2006/relationships" count="115" uniqueCount="115">
  <si>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</si>
  <si>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　有形固定資産減価償却率は、類似団体平均値を下回ったが、数値は年々高くなっている。当市の事業開始は平成16年度と比較的遅いものの、施設の老朽化が徐々に進んでいることを示している。
　なお、本事業は管渠の整備を伴わないため、管渠老朽化率及び管渠改善率については、指標の数値はない。</t>
    <rPh sb="1" eb="3">
      <t>ユウケイ</t>
    </rPh>
    <rPh sb="3" eb="7">
      <t>コテイシサン</t>
    </rPh>
    <rPh sb="7" eb="9">
      <t>ゲンカ</t>
    </rPh>
    <rPh sb="9" eb="12">
      <t>ショウキャクリツ</t>
    </rPh>
    <rPh sb="28" eb="30">
      <t>スウチ</t>
    </rPh>
    <rPh sb="31" eb="33">
      <t>ネンネン</t>
    </rPh>
    <rPh sb="33" eb="34">
      <t>タカ</t>
    </rPh>
    <rPh sb="41" eb="43">
      <t>トウシ</t>
    </rPh>
    <rPh sb="44" eb="46">
      <t>ジギョウ</t>
    </rPh>
    <rPh sb="46" eb="48">
      <t>カイシ</t>
    </rPh>
    <rPh sb="49" eb="51">
      <t>ヘイセイ</t>
    </rPh>
    <rPh sb="53" eb="55">
      <t>ネンド</t>
    </rPh>
    <rPh sb="56" eb="59">
      <t>ヒカクテキ</t>
    </rPh>
    <rPh sb="59" eb="60">
      <t>オソ</t>
    </rPh>
    <rPh sb="65" eb="67">
      <t>シセツ</t>
    </rPh>
    <rPh sb="68" eb="71">
      <t>ロウキュウカ</t>
    </rPh>
    <rPh sb="72" eb="74">
      <t>ジョジョ</t>
    </rPh>
    <rPh sb="75" eb="76">
      <t>スス</t>
    </rPh>
    <rPh sb="83" eb="84">
      <t>シメ</t>
    </rPh>
    <rPh sb="94" eb="95">
      <t>ホン</t>
    </rPh>
    <rPh sb="95" eb="97">
      <t>ジギョウ</t>
    </rPh>
    <rPh sb="98" eb="100">
      <t>カンキョ</t>
    </rPh>
    <rPh sb="101" eb="103">
      <t>セイビ</t>
    </rPh>
    <rPh sb="104" eb="105">
      <t>トモナ</t>
    </rPh>
    <rPh sb="111" eb="113">
      <t>カンキョ</t>
    </rPh>
    <rPh sb="113" eb="116">
      <t>ロウキュウカ</t>
    </rPh>
    <rPh sb="116" eb="117">
      <t>リツ</t>
    </rPh>
    <rPh sb="117" eb="118">
      <t>オヨ</t>
    </rPh>
    <rPh sb="119" eb="121">
      <t>カンキョ</t>
    </rPh>
    <rPh sb="121" eb="124">
      <t>カイゼンリツ</t>
    </rPh>
    <rPh sb="130" eb="132">
      <t>シヒョウ</t>
    </rPh>
    <rPh sb="133" eb="135">
      <t>スウチ</t>
    </rPh>
    <phoneticPr fontId="1"/>
  </si>
  <si>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</si>
  <si>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</si>
  <si>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</si>
  <si>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</si>
  <si>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</si>
  <si>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</si>
  <si>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</si>
  <si>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</si>
  <si>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</si>
  <si>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</si>
  <si>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</si>
  <si>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</si>
  <si>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</si>
  <si>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</si>
  <si>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</si>
  <si>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</si>
  <si>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</si>
  <si>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</si>
  <si>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</si>
  <si>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</si>
  <si>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</si>
  <si>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</si>
  <si>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</si>
  <si>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</si>
  <si>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</si>
  <si>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</si>
  <si>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</si>
  <si>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</si>
  <si>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</si>
  <si>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</si>
  <si>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</si>
  <si>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</si>
  <si>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</si>
  <si>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</si>
  <si>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</si>
  <si>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</si>
  <si>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</si>
  <si>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</si>
  <si>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</si>
  <si>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</si>
  <si>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</si>
  <si>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北海道　登別市</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</si>
  <si>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</si>
  <si>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</si>
  <si>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</si>
  <si>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</si>
  <si>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</si>
  <si>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</si>
  <si>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</si>
  <si>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</si>
  <si>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</si>
  <si>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</si>
  <si>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</si>
  <si>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</si>
  <si>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</si>
  <si>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</si>
  <si>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</si>
  <si>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</si>
  <si>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</si>
  <si>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</si>
  <si>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</si>
  <si>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</si>
  <si>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</si>
  <si>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</si>
  <si>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</si>
  <si>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</si>
  <si>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</si>
  <si>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</si>
  <si>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</si>
  <si>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</si>
  <si>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</si>
  <si>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</si>
  <si>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</si>
  <si>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</si>
  <si>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</si>
  <si>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</si>
  <si>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</si>
  <si>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</si>
  <si>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</si>
  <si>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</si>
  <si>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</si>
  <si>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</si>
  <si>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</si>
  <si>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</si>
  <si>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</si>
  <si>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L2</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</si>
  <si>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</si>
  <si>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</si>
  <si>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</si>
  <si>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</si>
  <si>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</si>
  <si>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</si>
  <si>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</si>
  <si>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</si>
  <si>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</si>
  <si>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</si>
  <si>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</si>
  <si>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</si>
  <si>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</si>
  <si>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</si>
  <si>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</si>
  <si>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</si>
  <si>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</si>
  <si>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</si>
  <si>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</si>
  <si>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</si>
  <si>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</si>
  <si>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</si>
  <si>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</si>
  <si>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</si>
  <si>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</si>
  <si>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事業は、公共下水道を補完する役割を担っており、一定程度効率性が低くなることは致し方ないものの、経常収支比率、経費回収率、汚水処理原価等に留意しながら、できる限り効率性を高める取組が必要である。
　今後は、維持管理費の縮減を図ることにより、支出面からも経営の効率化を高めることが必要である。
　また、事業開始が比較的遅いため、更新需要が本格化するまでには若干の時間的猶予があるが、今後20年程度の間に更新需要が本格化することから、中長期的な視点に立って、更新投資を賄うための財源のあり方を検討する必要がある。</t>
    <rPh sb="1" eb="2">
      <t>ホン</t>
    </rPh>
    <rPh sb="2" eb="4">
      <t>ジギョウ</t>
    </rPh>
    <rPh sb="6" eb="8">
      <t>コウキョウ</t>
    </rPh>
    <rPh sb="8" eb="11">
      <t>ゲ</t>
    </rPh>
    <rPh sb="12" eb="14">
      <t>ホカン</t>
    </rPh>
    <rPh sb="16" eb="18">
      <t>ヤクワリ</t>
    </rPh>
    <rPh sb="19" eb="20">
      <t>ニナ</t>
    </rPh>
    <rPh sb="25" eb="27">
      <t>イッテイ</t>
    </rPh>
    <rPh sb="27" eb="29">
      <t>テイド</t>
    </rPh>
    <rPh sb="29" eb="32">
      <t>コウリツセイ</t>
    </rPh>
    <rPh sb="33" eb="34">
      <t>ヒク</t>
    </rPh>
    <rPh sb="40" eb="41">
      <t>イタ</t>
    </rPh>
    <rPh sb="42" eb="43">
      <t>カタ</t>
    </rPh>
    <rPh sb="49" eb="51">
      <t>ケイジョウ</t>
    </rPh>
    <rPh sb="51" eb="53">
      <t>シュウシ</t>
    </rPh>
    <rPh sb="53" eb="55">
      <t>ヒリツ</t>
    </rPh>
    <rPh sb="56" eb="58">
      <t>ケイヒ</t>
    </rPh>
    <rPh sb="58" eb="61">
      <t>カイシュウリツ</t>
    </rPh>
    <rPh sb="62" eb="64">
      <t>オスイ</t>
    </rPh>
    <rPh sb="64" eb="66">
      <t>ショリ</t>
    </rPh>
    <rPh sb="66" eb="68">
      <t>ゲンカ</t>
    </rPh>
    <rPh sb="68" eb="69">
      <t>トウ</t>
    </rPh>
    <rPh sb="70" eb="72">
      <t>リュウイ</t>
    </rPh>
    <rPh sb="80" eb="81">
      <t>カギ</t>
    </rPh>
    <rPh sb="82" eb="85">
      <t>コウリツセイ</t>
    </rPh>
    <rPh sb="86" eb="87">
      <t>タカ</t>
    </rPh>
    <rPh sb="89" eb="91">
      <t>トリクミ</t>
    </rPh>
    <rPh sb="92" eb="94">
      <t>ヒツヨウ</t>
    </rPh>
    <rPh sb="100" eb="102">
      <t>コンゴ</t>
    </rPh>
    <rPh sb="104" eb="106">
      <t>イジ</t>
    </rPh>
    <rPh sb="106" eb="109">
      <t>カンリヒ</t>
    </rPh>
    <rPh sb="110" eb="112">
      <t>シュクゲン</t>
    </rPh>
    <rPh sb="113" eb="114">
      <t>ハカ</t>
    </rPh>
    <rPh sb="121" eb="124">
      <t>シシュツメン</t>
    </rPh>
    <rPh sb="127" eb="129">
      <t>ケイエイ</t>
    </rPh>
    <rPh sb="130" eb="133">
      <t>コウリツカ</t>
    </rPh>
    <rPh sb="134" eb="135">
      <t>タカ</t>
    </rPh>
    <rPh sb="140" eb="142">
      <t>ヒツヨウ</t>
    </rPh>
    <rPh sb="151" eb="153">
      <t>ジギョウ</t>
    </rPh>
    <rPh sb="153" eb="155">
      <t>カイシ</t>
    </rPh>
    <rPh sb="156" eb="159">
      <t>ヒカクテキ</t>
    </rPh>
    <rPh sb="159" eb="160">
      <t>オソ</t>
    </rPh>
    <rPh sb="164" eb="166">
      <t>コウシン</t>
    </rPh>
    <rPh sb="166" eb="168">
      <t>ジュヨウ</t>
    </rPh>
    <rPh sb="169" eb="172">
      <t>ホンカクカ</t>
    </rPh>
    <rPh sb="178" eb="180">
      <t>ジャッカン</t>
    </rPh>
    <rPh sb="181" eb="184">
      <t>ジカンテキ</t>
    </rPh>
    <rPh sb="184" eb="186">
      <t>ユウヨ</t>
    </rPh>
    <rPh sb="191" eb="193">
      <t>コンゴ</t>
    </rPh>
    <rPh sb="195" eb="196">
      <t>ネン</t>
    </rPh>
    <rPh sb="196" eb="198">
      <t>テイド</t>
    </rPh>
    <rPh sb="199" eb="200">
      <t>マ</t>
    </rPh>
    <rPh sb="201" eb="203">
      <t>コウシン</t>
    </rPh>
    <rPh sb="203" eb="205">
      <t>ジュヨウ</t>
    </rPh>
    <rPh sb="206" eb="209">
      <t>ホンカクカ</t>
    </rPh>
    <rPh sb="216" eb="220">
      <t>チュウチョウキテキ</t>
    </rPh>
    <rPh sb="221" eb="223">
      <t>シテン</t>
    </rPh>
    <rPh sb="224" eb="225">
      <t>タ</t>
    </rPh>
    <rPh sb="228" eb="230">
      <t>コウシン</t>
    </rPh>
    <rPh sb="230" eb="232">
      <t>トウシ</t>
    </rPh>
    <rPh sb="233" eb="234">
      <t>マカナ</t>
    </rPh>
    <rPh sb="238" eb="240">
      <t>ザイゲン</t>
    </rPh>
    <rPh sb="243" eb="244">
      <t>カタ</t>
    </rPh>
    <rPh sb="245" eb="247">
      <t>ケントウ</t>
    </rPh>
    <rPh sb="249" eb="251">
      <t>ヒツヨウ</t>
    </rPh>
    <phoneticPr fontId="1"/>
  </si>
  <si>
    <t xml:space="preserve">　経常収支比率は、100％を若干下回ることとなったが、一般会計との取り決めに基づき、基準外繰入金により管理費の財源不足分を補っているため、例年100％前後の数値となる。
　経費回収率は、100％を大きく下回り、類似団体平均値と比べても低くなっている。浄化槽設置数の増加に伴う汚水処理費の増大が主な要因である。
　汚水処理原価は、本事業の特殊性から一定程度の増嵩は致し方ない面はあるものの、類似団体平均値に比べて高い状態にあり、浄化槽管理の効率化などについて検討する必要がある。
　企業債残高対事業規模比率は、類似団体平均値を大きく上回っており､事業規模に比して債務残高が過大な状況にある。本事業は、汚水処理の効率性を確保する観点から、公共下水道を補完する役割を担っており、数値のある程度の悪化は致し方ない面もあるが、引き続き投資のあり方などに留意しながら事業を進めることが必要である。
　流動比率は、100％を上回っており、今年度は類似団体平均値を上回ることとなった。また、流動負債の大部分は企業債であり、企業債を除けば類似団体平均値をさらに大きく上回ることになる。
</t>
    <rPh sb="1" eb="3">
      <t>ケイジョウ</t>
    </rPh>
    <rPh sb="3" eb="5">
      <t>シュウシ</t>
    </rPh>
    <rPh sb="5" eb="7">
      <t>ヒリツ</t>
    </rPh>
    <rPh sb="14" eb="16">
      <t>ジャッカン</t>
    </rPh>
    <rPh sb="16" eb="18">
      <t>シタマワ</t>
    </rPh>
    <rPh sb="86" eb="88">
      <t>ケイヒ</t>
    </rPh>
    <rPh sb="88" eb="91">
      <t>カイシュウリツ</t>
    </rPh>
    <rPh sb="98" eb="99">
      <t>オオ</t>
    </rPh>
    <rPh sb="101" eb="103">
      <t>シタマワ</t>
    </rPh>
    <rPh sb="105" eb="107">
      <t>ルイジ</t>
    </rPh>
    <rPh sb="107" eb="109">
      <t>ダンタイ</t>
    </rPh>
    <rPh sb="109" eb="112">
      <t>ヘイキンチ</t>
    </rPh>
    <rPh sb="113" eb="114">
      <t>クラ</t>
    </rPh>
    <rPh sb="117" eb="118">
      <t>ヒク</t>
    </rPh>
    <rPh sb="125" eb="128">
      <t>ジョウカソウ</t>
    </rPh>
    <rPh sb="128" eb="130">
      <t>セッチ</t>
    </rPh>
    <rPh sb="130" eb="131">
      <t>スウ</t>
    </rPh>
    <rPh sb="132" eb="134">
      <t>ゾウカ</t>
    </rPh>
    <rPh sb="135" eb="136">
      <t>トモナ</t>
    </rPh>
    <rPh sb="137" eb="139">
      <t>オスイ</t>
    </rPh>
    <rPh sb="139" eb="142">
      <t>ショリヒ</t>
    </rPh>
    <rPh sb="143" eb="145">
      <t>ゾウダイ</t>
    </rPh>
    <rPh sb="146" eb="147">
      <t>オモ</t>
    </rPh>
    <rPh sb="148" eb="150">
      <t>ヨウイン</t>
    </rPh>
    <rPh sb="394" eb="396">
      <t>リュウドウ</t>
    </rPh>
    <rPh sb="396" eb="398">
      <t>ヒリツ</t>
    </rPh>
    <rPh sb="405" eb="407">
      <t>ウワマワ</t>
    </rPh>
    <rPh sb="412" eb="415">
      <t>コンネンド</t>
    </rPh>
    <rPh sb="416" eb="418">
      <t>ルイジ</t>
    </rPh>
    <rPh sb="418" eb="420">
      <t>ダンタイ</t>
    </rPh>
    <rPh sb="420" eb="423">
      <t>ヘイキンチ</t>
    </rPh>
    <rPh sb="424" eb="426">
      <t>ウワマワ</t>
    </rPh>
    <rPh sb="437" eb="439">
      <t>リュウドウ</t>
    </rPh>
    <rPh sb="439" eb="441">
      <t>フサイ</t>
    </rPh>
    <rPh sb="442" eb="445">
      <t>ダイブブン</t>
    </rPh>
    <rPh sb="446" eb="449">
      <t>キギョウサイ</t>
    </rPh>
    <rPh sb="453" eb="456">
      <t>キギョウサイ</t>
    </rPh>
    <rPh sb="457" eb="458">
      <t>ノゾ</t>
    </rPh>
    <rPh sb="460" eb="462">
      <t>ルイジ</t>
    </rPh>
    <rPh sb="462" eb="464">
      <t>ダンタイ</t>
    </rPh>
    <rPh sb="464" eb="467">
      <t>ヘイキンチ</t>
    </rPh>
    <rPh sb="471" eb="472">
      <t>オオ</t>
    </rPh>
    <rPh sb="474" eb="476">
      <t>ウワマワ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</si>
</sst>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34.86</c:v>
                </c:pt>
                <c:pt idx="1">
                  <c:v>33.06</c:v>
                </c:pt>
                <c:pt idx="2">
                  <c:v>37.1</c:v>
                </c:pt>
                <c:pt idx="3">
                  <c:v>35.11</c:v>
                </c:pt>
                <c:pt idx="4">
                  <c:v>34.06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41.51</c:v>
                </c:pt>
                <c:pt idx="1">
                  <c:v>49.31</c:v>
                </c:pt>
                <c:pt idx="2">
                  <c:v>47.29</c:v>
                </c:pt>
                <c:pt idx="3">
                  <c:v>47.35</c:v>
                </c:pt>
                <c:pt idx="4">
                  <c:v>46.36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68.72</c:v>
                </c:pt>
                <c:pt idx="1">
                  <c:v>57.28</c:v>
                </c:pt>
                <c:pt idx="2">
                  <c:v>57.74</c:v>
                </c:pt>
                <c:pt idx="3">
                  <c:v>81.209999999999994</c:v>
                </c:pt>
                <c:pt idx="4">
                  <c:v>83.08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99.13</c:v>
                </c:pt>
                <c:pt idx="1">
                  <c:v>100.78</c:v>
                </c:pt>
                <c:pt idx="2">
                  <c:v>96.21</c:v>
                </c:pt>
                <c:pt idx="3">
                  <c:v>101.48</c:v>
                </c:pt>
                <c:pt idx="4">
                  <c:v>98.59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100.37</c:v>
                </c:pt>
                <c:pt idx="1">
                  <c:v>109.03</c:v>
                </c:pt>
                <c:pt idx="2">
                  <c:v>105.3</c:v>
                </c:pt>
                <c:pt idx="3">
                  <c:v>89.75</c:v>
                </c:pt>
                <c:pt idx="4">
                  <c:v>96.14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10.8</c:v>
                </c:pt>
                <c:pt idx="1">
                  <c:v>12.93</c:v>
                </c:pt>
                <c:pt idx="2">
                  <c:v>16.329999999999998</c:v>
                </c:pt>
                <c:pt idx="3">
                  <c:v>18.03</c:v>
                </c:pt>
                <c:pt idx="4">
                  <c:v>19.38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18.600000000000001</c:v>
                </c:pt>
                <c:pt idx="1">
                  <c:v>9.51</c:v>
                </c:pt>
                <c:pt idx="2">
                  <c:v>14.11</c:v>
                </c:pt>
                <c:pt idx="3">
                  <c:v>39.64</c:v>
                </c:pt>
                <c:pt idx="4">
                  <c:v>33.75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quot;-&quot;">
                  <c:v>11.81</c:v>
                </c:pt>
                <c:pt idx="3">
                  <c:v>0</c:v>
                </c:pt>
                <c:pt idx="4" formatCode="#,##0.00;&quot;△&quot;#,##0.00;&quot;-&quot;">
                  <c:v>5.81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55.24</c:v>
                </c:pt>
                <c:pt idx="1">
                  <c:v>34.340000000000003</c:v>
                </c:pt>
                <c:pt idx="2">
                  <c:v>40.119999999999997</c:v>
                </c:pt>
                <c:pt idx="3">
                  <c:v>249.76</c:v>
                </c:pt>
                <c:pt idx="4">
                  <c:v>237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123.96</c:v>
                </c:pt>
                <c:pt idx="1">
                  <c:v>127.61</c:v>
                </c:pt>
                <c:pt idx="2">
                  <c:v>120.81</c:v>
                </c:pt>
                <c:pt idx="3">
                  <c:v>109.2</c:v>
                </c:pt>
                <c:pt idx="4">
                  <c:v>147.46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291.2</c:v>
                </c:pt>
                <c:pt idx="1">
                  <c:v>202.79</c:v>
                </c:pt>
                <c:pt idx="2">
                  <c:v>255.28</c:v>
                </c:pt>
                <c:pt idx="3">
                  <c:v>256.37</c:v>
                </c:pt>
                <c:pt idx="4">
                  <c:v>135.35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2296.11</c:v>
                </c:pt>
                <c:pt idx="1">
                  <c:v>2335.08</c:v>
                </c:pt>
                <c:pt idx="2">
                  <c:v>1826.74</c:v>
                </c:pt>
                <c:pt idx="3">
                  <c:v>1930.77</c:v>
                </c:pt>
                <c:pt idx="4">
                  <c:v>2043.63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503.8</c:v>
                </c:pt>
                <c:pt idx="1">
                  <c:v>768.3</c:v>
                </c:pt>
                <c:pt idx="2">
                  <c:v>918.36</c:v>
                </c:pt>
                <c:pt idx="3">
                  <c:v>862.99</c:v>
                </c:pt>
                <c:pt idx="4">
                  <c:v>782.91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39.950000000000003</c:v>
                </c:pt>
                <c:pt idx="1">
                  <c:v>37.97</c:v>
                </c:pt>
                <c:pt idx="2">
                  <c:v>41.64</c:v>
                </c:pt>
                <c:pt idx="3">
                  <c:v>43.31</c:v>
                </c:pt>
                <c:pt idx="4">
                  <c:v>39.33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51.58</c:v>
                </c:pt>
                <c:pt idx="1">
                  <c:v>53.36</c:v>
                </c:pt>
                <c:pt idx="2">
                  <c:v>50.94</c:v>
                </c:pt>
                <c:pt idx="3">
                  <c:v>50.06</c:v>
                </c:pt>
                <c:pt idx="4">
                  <c:v>49.38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443.97</c:v>
                </c:pt>
                <c:pt idx="1">
                  <c:v>476.04</c:v>
                </c:pt>
                <c:pt idx="2">
                  <c:v>485.68</c:v>
                </c:pt>
                <c:pt idx="3">
                  <c:v>466.37</c:v>
                </c:pt>
                <c:pt idx="4">
                  <c:v>514.86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333.58</c:v>
                </c:pt>
                <c:pt idx="1">
                  <c:v>347.38</c:v>
                </c:pt>
                <c:pt idx="2">
                  <c:v>371.2</c:v>
                </c:pt>
                <c:pt idx="3">
                  <c:v>309.22000000000003</c:v>
                </c:pt>
                <c:pt idx="4">
                  <c:v>316.97000000000003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【97.34】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【214.44】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【140.89】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【780.89】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【81.12】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【46.74】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【328.08】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【48.58】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【33.20】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P8" sqref="P8:V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登別市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1" t="str">
        <f>データ!$M$6</f>
        <v>非設置</v>
      </c>
      <c r="AE8" s="21"/>
      <c r="AF8" s="21"/>
      <c r="AG8" s="21"/>
      <c r="AH8" s="21"/>
      <c r="AI8" s="21"/>
      <c r="AJ8" s="21"/>
      <c r="AK8" s="3"/>
      <c r="AL8" s="22">
        <f>データ!S6</f>
        <v>46833</v>
      </c>
      <c r="AM8" s="22"/>
      <c r="AN8" s="22"/>
      <c r="AO8" s="22"/>
      <c r="AP8" s="22"/>
      <c r="AQ8" s="22"/>
      <c r="AR8" s="22"/>
      <c r="AS8" s="22"/>
      <c r="AT8" s="7">
        <f>データ!T6</f>
        <v>212.21</v>
      </c>
      <c r="AU8" s="7"/>
      <c r="AV8" s="7"/>
      <c r="AW8" s="7"/>
      <c r="AX8" s="7"/>
      <c r="AY8" s="7"/>
      <c r="AZ8" s="7"/>
      <c r="BA8" s="7"/>
      <c r="BB8" s="7">
        <f>データ!U6</f>
        <v>220.69</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10.220000000000001</v>
      </c>
      <c r="J10" s="7"/>
      <c r="K10" s="7"/>
      <c r="L10" s="7"/>
      <c r="M10" s="7"/>
      <c r="N10" s="7"/>
      <c r="O10" s="7"/>
      <c r="P10" s="7">
        <f>データ!P6</f>
        <v>0.61</v>
      </c>
      <c r="Q10" s="7"/>
      <c r="R10" s="7"/>
      <c r="S10" s="7"/>
      <c r="T10" s="7"/>
      <c r="U10" s="7"/>
      <c r="V10" s="7"/>
      <c r="W10" s="7">
        <f>データ!Q6</f>
        <v>100</v>
      </c>
      <c r="X10" s="7"/>
      <c r="Y10" s="7"/>
      <c r="Z10" s="7"/>
      <c r="AA10" s="7"/>
      <c r="AB10" s="7"/>
      <c r="AC10" s="7"/>
      <c r="AD10" s="22">
        <f>データ!R6</f>
        <v>4246</v>
      </c>
      <c r="AE10" s="22"/>
      <c r="AF10" s="22"/>
      <c r="AG10" s="22"/>
      <c r="AH10" s="22"/>
      <c r="AI10" s="22"/>
      <c r="AJ10" s="22"/>
      <c r="AK10" s="2"/>
      <c r="AL10" s="22">
        <f>データ!V6</f>
        <v>282</v>
      </c>
      <c r="AM10" s="22"/>
      <c r="AN10" s="22"/>
      <c r="AO10" s="22"/>
      <c r="AP10" s="22"/>
      <c r="AQ10" s="22"/>
      <c r="AR10" s="22"/>
      <c r="AS10" s="22"/>
      <c r="AT10" s="7">
        <f>データ!W6</f>
        <v>197.23</v>
      </c>
      <c r="AU10" s="7"/>
      <c r="AV10" s="7"/>
      <c r="AW10" s="7"/>
      <c r="AX10" s="7"/>
      <c r="AY10" s="7"/>
      <c r="AZ10" s="7"/>
      <c r="BA10" s="7"/>
      <c r="BB10" s="7">
        <f>データ!X6</f>
        <v>1.43</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hidden="1">
      <c r="B84" s="12" t="s">
        <v>45</v>
      </c>
      <c r="C84" s="12"/>
      <c r="D84" s="12"/>
      <c r="E84" s="12" t="s">
        <v>46</v>
      </c>
      <c r="F84" s="12" t="s">
        <v>48</v>
      </c>
      <c r="G84" s="12" t="s">
        <v>49</v>
      </c>
      <c r="H84" s="12" t="s">
        <v>0</v>
      </c>
      <c r="I84" s="12" t="s">
        <v>12</v>
      </c>
      <c r="J84" s="12" t="s">
        <v>50</v>
      </c>
      <c r="K84" s="12" t="s">
        <v>51</v>
      </c>
      <c r="L84" s="12" t="s">
        <v>34</v>
      </c>
      <c r="M84" s="12" t="s">
        <v>38</v>
      </c>
      <c r="N84" s="12" t="s">
        <v>52</v>
      </c>
      <c r="O84" s="12" t="s">
        <v>54</v>
      </c>
    </row>
    <row r="85" spans="1:78" hidden="1">
      <c r="B85" s="12"/>
      <c r="C85" s="12"/>
      <c r="D85" s="12"/>
      <c r="E85" s="12" t="str">
        <f>データ!AI6</f>
        <v>【97.34】</v>
      </c>
      <c r="F85" s="12" t="str">
        <f>データ!AT6</f>
        <v>【214.44】</v>
      </c>
      <c r="G85" s="12" t="str">
        <f>データ!BE6</f>
        <v>【140.89】</v>
      </c>
      <c r="H85" s="12" t="str">
        <f>データ!BP6</f>
        <v>【780.89】</v>
      </c>
      <c r="I85" s="12" t="str">
        <f>データ!CA6</f>
        <v>【48.58】</v>
      </c>
      <c r="J85" s="12" t="str">
        <f>データ!CL6</f>
        <v>【328.08】</v>
      </c>
      <c r="K85" s="12" t="str">
        <f>データ!CW6</f>
        <v>【46.74】</v>
      </c>
      <c r="L85" s="12" t="str">
        <f>データ!DH6</f>
        <v>【81.12】</v>
      </c>
      <c r="M85" s="12" t="str">
        <f>データ!DS6</f>
        <v>【33.20】</v>
      </c>
      <c r="N85" s="12" t="str">
        <f>データ!ED6</f>
        <v>【-】</v>
      </c>
      <c r="O85" s="12" t="str">
        <f>データ!EO6</f>
        <v>【-】</v>
      </c>
    </row>
  </sheetData>
  <sheetProtection algorithmName="SHA-512" hashValue="ZiokVoK/p2MnGGGUB6q2k2M2FYz2j+F+O7mBJO12hVX2bFJ2TudvsvPRLRhAwt9NCZjbvFng8HG8Z3Ia5VGfEA==" saltValue="BUQL0V30OQoFUzULI+xt3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35</v>
      </c>
      <c r="C3" s="62" t="s">
        <v>59</v>
      </c>
      <c r="D3" s="62" t="s">
        <v>60</v>
      </c>
      <c r="E3" s="62" t="s">
        <v>7</v>
      </c>
      <c r="F3" s="62" t="s">
        <v>6</v>
      </c>
      <c r="G3" s="62" t="s">
        <v>26</v>
      </c>
      <c r="H3" s="69" t="s">
        <v>61</v>
      </c>
      <c r="I3" s="72"/>
      <c r="J3" s="72"/>
      <c r="K3" s="72"/>
      <c r="L3" s="72"/>
      <c r="M3" s="72"/>
      <c r="N3" s="72"/>
      <c r="O3" s="72"/>
      <c r="P3" s="72"/>
      <c r="Q3" s="72"/>
      <c r="R3" s="72"/>
      <c r="S3" s="72"/>
      <c r="T3" s="72"/>
      <c r="U3" s="72"/>
      <c r="V3" s="72"/>
      <c r="W3" s="72"/>
      <c r="X3" s="77"/>
      <c r="Y3" s="80"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62</v>
      </c>
      <c r="B4" s="63"/>
      <c r="C4" s="63"/>
      <c r="D4" s="63"/>
      <c r="E4" s="63"/>
      <c r="F4" s="63"/>
      <c r="G4" s="63"/>
      <c r="H4" s="70"/>
      <c r="I4" s="73"/>
      <c r="J4" s="73"/>
      <c r="K4" s="73"/>
      <c r="L4" s="73"/>
      <c r="M4" s="73"/>
      <c r="N4" s="73"/>
      <c r="O4" s="73"/>
      <c r="P4" s="73"/>
      <c r="Q4" s="73"/>
      <c r="R4" s="73"/>
      <c r="S4" s="73"/>
      <c r="T4" s="73"/>
      <c r="U4" s="73"/>
      <c r="V4" s="73"/>
      <c r="W4" s="73"/>
      <c r="X4" s="78"/>
      <c r="Y4" s="81" t="s">
        <v>53</v>
      </c>
      <c r="Z4" s="81"/>
      <c r="AA4" s="81"/>
      <c r="AB4" s="81"/>
      <c r="AC4" s="81"/>
      <c r="AD4" s="81"/>
      <c r="AE4" s="81"/>
      <c r="AF4" s="81"/>
      <c r="AG4" s="81"/>
      <c r="AH4" s="81"/>
      <c r="AI4" s="81"/>
      <c r="AJ4" s="81" t="s">
        <v>47</v>
      </c>
      <c r="AK4" s="81"/>
      <c r="AL4" s="81"/>
      <c r="AM4" s="81"/>
      <c r="AN4" s="81"/>
      <c r="AO4" s="81"/>
      <c r="AP4" s="81"/>
      <c r="AQ4" s="81"/>
      <c r="AR4" s="81"/>
      <c r="AS4" s="81"/>
      <c r="AT4" s="81"/>
      <c r="AU4" s="81" t="s">
        <v>29</v>
      </c>
      <c r="AV4" s="81"/>
      <c r="AW4" s="81"/>
      <c r="AX4" s="81"/>
      <c r="AY4" s="81"/>
      <c r="AZ4" s="81"/>
      <c r="BA4" s="81"/>
      <c r="BB4" s="81"/>
      <c r="BC4" s="81"/>
      <c r="BD4" s="81"/>
      <c r="BE4" s="81"/>
      <c r="BF4" s="81" t="s">
        <v>63</v>
      </c>
      <c r="BG4" s="81"/>
      <c r="BH4" s="81"/>
      <c r="BI4" s="81"/>
      <c r="BJ4" s="81"/>
      <c r="BK4" s="81"/>
      <c r="BL4" s="81"/>
      <c r="BM4" s="81"/>
      <c r="BN4" s="81"/>
      <c r="BO4" s="81"/>
      <c r="BP4" s="81"/>
      <c r="BQ4" s="81" t="s">
        <v>16</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67</v>
      </c>
      <c r="CY4" s="81"/>
      <c r="CZ4" s="81"/>
      <c r="DA4" s="81"/>
      <c r="DB4" s="81"/>
      <c r="DC4" s="81"/>
      <c r="DD4" s="81"/>
      <c r="DE4" s="81"/>
      <c r="DF4" s="81"/>
      <c r="DG4" s="81"/>
      <c r="DH4" s="81"/>
      <c r="DI4" s="81" t="s">
        <v>68</v>
      </c>
      <c r="DJ4" s="81"/>
      <c r="DK4" s="81"/>
      <c r="DL4" s="81"/>
      <c r="DM4" s="81"/>
      <c r="DN4" s="81"/>
      <c r="DO4" s="81"/>
      <c r="DP4" s="81"/>
      <c r="DQ4" s="81"/>
      <c r="DR4" s="81"/>
      <c r="DS4" s="81"/>
      <c r="DT4" s="81" t="s">
        <v>69</v>
      </c>
      <c r="DU4" s="81"/>
      <c r="DV4" s="81"/>
      <c r="DW4" s="81"/>
      <c r="DX4" s="81"/>
      <c r="DY4" s="81"/>
      <c r="DZ4" s="81"/>
      <c r="EA4" s="81"/>
      <c r="EB4" s="81"/>
      <c r="EC4" s="81"/>
      <c r="ED4" s="81"/>
      <c r="EE4" s="81" t="s">
        <v>70</v>
      </c>
      <c r="EF4" s="81"/>
      <c r="EG4" s="81"/>
      <c r="EH4" s="81"/>
      <c r="EI4" s="81"/>
      <c r="EJ4" s="81"/>
      <c r="EK4" s="81"/>
      <c r="EL4" s="81"/>
      <c r="EM4" s="81"/>
      <c r="EN4" s="81"/>
      <c r="EO4" s="81"/>
    </row>
    <row r="5" spans="1:148">
      <c r="A5" s="60" t="s">
        <v>71</v>
      </c>
      <c r="B5" s="64"/>
      <c r="C5" s="64"/>
      <c r="D5" s="64"/>
      <c r="E5" s="64"/>
      <c r="F5" s="64"/>
      <c r="G5" s="64"/>
      <c r="H5" s="71" t="s">
        <v>58</v>
      </c>
      <c r="I5" s="71" t="s">
        <v>72</v>
      </c>
      <c r="J5" s="71" t="s">
        <v>73</v>
      </c>
      <c r="K5" s="71" t="s">
        <v>74</v>
      </c>
      <c r="L5" s="71" t="s">
        <v>75</v>
      </c>
      <c r="M5" s="71" t="s">
        <v>8</v>
      </c>
      <c r="N5" s="71" t="s">
        <v>76</v>
      </c>
      <c r="O5" s="71" t="s">
        <v>77</v>
      </c>
      <c r="P5" s="71" t="s">
        <v>78</v>
      </c>
      <c r="Q5" s="71" t="s">
        <v>79</v>
      </c>
      <c r="R5" s="71" t="s">
        <v>80</v>
      </c>
      <c r="S5" s="71" t="s">
        <v>81</v>
      </c>
      <c r="T5" s="71" t="s">
        <v>82</v>
      </c>
      <c r="U5" s="71" t="s">
        <v>66</v>
      </c>
      <c r="V5" s="71" t="s">
        <v>83</v>
      </c>
      <c r="W5" s="71" t="s">
        <v>84</v>
      </c>
      <c r="X5" s="71" t="s">
        <v>85</v>
      </c>
      <c r="Y5" s="71" t="s">
        <v>86</v>
      </c>
      <c r="Z5" s="71" t="s">
        <v>88</v>
      </c>
      <c r="AA5" s="71" t="s">
        <v>89</v>
      </c>
      <c r="AB5" s="71" t="s">
        <v>90</v>
      </c>
      <c r="AC5" s="71" t="s">
        <v>91</v>
      </c>
      <c r="AD5" s="71" t="s">
        <v>92</v>
      </c>
      <c r="AE5" s="71" t="s">
        <v>94</v>
      </c>
      <c r="AF5" s="71" t="s">
        <v>95</v>
      </c>
      <c r="AG5" s="71" t="s">
        <v>96</v>
      </c>
      <c r="AH5" s="71" t="s">
        <v>97</v>
      </c>
      <c r="AI5" s="71" t="s">
        <v>45</v>
      </c>
      <c r="AJ5" s="71" t="s">
        <v>86</v>
      </c>
      <c r="AK5" s="71" t="s">
        <v>88</v>
      </c>
      <c r="AL5" s="71" t="s">
        <v>89</v>
      </c>
      <c r="AM5" s="71" t="s">
        <v>90</v>
      </c>
      <c r="AN5" s="71" t="s">
        <v>91</v>
      </c>
      <c r="AO5" s="71" t="s">
        <v>92</v>
      </c>
      <c r="AP5" s="71" t="s">
        <v>94</v>
      </c>
      <c r="AQ5" s="71" t="s">
        <v>95</v>
      </c>
      <c r="AR5" s="71" t="s">
        <v>96</v>
      </c>
      <c r="AS5" s="71" t="s">
        <v>97</v>
      </c>
      <c r="AT5" s="71" t="s">
        <v>93</v>
      </c>
      <c r="AU5" s="71" t="s">
        <v>86</v>
      </c>
      <c r="AV5" s="71" t="s">
        <v>88</v>
      </c>
      <c r="AW5" s="71" t="s">
        <v>89</v>
      </c>
      <c r="AX5" s="71" t="s">
        <v>90</v>
      </c>
      <c r="AY5" s="71" t="s">
        <v>91</v>
      </c>
      <c r="AZ5" s="71" t="s">
        <v>92</v>
      </c>
      <c r="BA5" s="71" t="s">
        <v>94</v>
      </c>
      <c r="BB5" s="71" t="s">
        <v>95</v>
      </c>
      <c r="BC5" s="71" t="s">
        <v>96</v>
      </c>
      <c r="BD5" s="71" t="s">
        <v>97</v>
      </c>
      <c r="BE5" s="71" t="s">
        <v>93</v>
      </c>
      <c r="BF5" s="71" t="s">
        <v>86</v>
      </c>
      <c r="BG5" s="71" t="s">
        <v>88</v>
      </c>
      <c r="BH5" s="71" t="s">
        <v>89</v>
      </c>
      <c r="BI5" s="71" t="s">
        <v>90</v>
      </c>
      <c r="BJ5" s="71" t="s">
        <v>91</v>
      </c>
      <c r="BK5" s="71" t="s">
        <v>92</v>
      </c>
      <c r="BL5" s="71" t="s">
        <v>94</v>
      </c>
      <c r="BM5" s="71" t="s">
        <v>95</v>
      </c>
      <c r="BN5" s="71" t="s">
        <v>96</v>
      </c>
      <c r="BO5" s="71" t="s">
        <v>97</v>
      </c>
      <c r="BP5" s="71" t="s">
        <v>93</v>
      </c>
      <c r="BQ5" s="71" t="s">
        <v>86</v>
      </c>
      <c r="BR5" s="71" t="s">
        <v>88</v>
      </c>
      <c r="BS5" s="71" t="s">
        <v>89</v>
      </c>
      <c r="BT5" s="71" t="s">
        <v>90</v>
      </c>
      <c r="BU5" s="71" t="s">
        <v>91</v>
      </c>
      <c r="BV5" s="71" t="s">
        <v>92</v>
      </c>
      <c r="BW5" s="71" t="s">
        <v>94</v>
      </c>
      <c r="BX5" s="71" t="s">
        <v>95</v>
      </c>
      <c r="BY5" s="71" t="s">
        <v>96</v>
      </c>
      <c r="BZ5" s="71" t="s">
        <v>97</v>
      </c>
      <c r="CA5" s="71" t="s">
        <v>93</v>
      </c>
      <c r="CB5" s="71" t="s">
        <v>86</v>
      </c>
      <c r="CC5" s="71" t="s">
        <v>88</v>
      </c>
      <c r="CD5" s="71" t="s">
        <v>89</v>
      </c>
      <c r="CE5" s="71" t="s">
        <v>90</v>
      </c>
      <c r="CF5" s="71" t="s">
        <v>91</v>
      </c>
      <c r="CG5" s="71" t="s">
        <v>92</v>
      </c>
      <c r="CH5" s="71" t="s">
        <v>94</v>
      </c>
      <c r="CI5" s="71" t="s">
        <v>95</v>
      </c>
      <c r="CJ5" s="71" t="s">
        <v>96</v>
      </c>
      <c r="CK5" s="71" t="s">
        <v>97</v>
      </c>
      <c r="CL5" s="71" t="s">
        <v>93</v>
      </c>
      <c r="CM5" s="71" t="s">
        <v>86</v>
      </c>
      <c r="CN5" s="71" t="s">
        <v>88</v>
      </c>
      <c r="CO5" s="71" t="s">
        <v>89</v>
      </c>
      <c r="CP5" s="71" t="s">
        <v>90</v>
      </c>
      <c r="CQ5" s="71" t="s">
        <v>91</v>
      </c>
      <c r="CR5" s="71" t="s">
        <v>92</v>
      </c>
      <c r="CS5" s="71" t="s">
        <v>94</v>
      </c>
      <c r="CT5" s="71" t="s">
        <v>95</v>
      </c>
      <c r="CU5" s="71" t="s">
        <v>96</v>
      </c>
      <c r="CV5" s="71" t="s">
        <v>97</v>
      </c>
      <c r="CW5" s="71" t="s">
        <v>93</v>
      </c>
      <c r="CX5" s="71" t="s">
        <v>86</v>
      </c>
      <c r="CY5" s="71" t="s">
        <v>88</v>
      </c>
      <c r="CZ5" s="71" t="s">
        <v>89</v>
      </c>
      <c r="DA5" s="71" t="s">
        <v>90</v>
      </c>
      <c r="DB5" s="71" t="s">
        <v>91</v>
      </c>
      <c r="DC5" s="71" t="s">
        <v>92</v>
      </c>
      <c r="DD5" s="71" t="s">
        <v>94</v>
      </c>
      <c r="DE5" s="71" t="s">
        <v>95</v>
      </c>
      <c r="DF5" s="71" t="s">
        <v>96</v>
      </c>
      <c r="DG5" s="71" t="s">
        <v>97</v>
      </c>
      <c r="DH5" s="71" t="s">
        <v>93</v>
      </c>
      <c r="DI5" s="71" t="s">
        <v>86</v>
      </c>
      <c r="DJ5" s="71" t="s">
        <v>88</v>
      </c>
      <c r="DK5" s="71" t="s">
        <v>89</v>
      </c>
      <c r="DL5" s="71" t="s">
        <v>90</v>
      </c>
      <c r="DM5" s="71" t="s">
        <v>91</v>
      </c>
      <c r="DN5" s="71" t="s">
        <v>92</v>
      </c>
      <c r="DO5" s="71" t="s">
        <v>94</v>
      </c>
      <c r="DP5" s="71" t="s">
        <v>95</v>
      </c>
      <c r="DQ5" s="71" t="s">
        <v>96</v>
      </c>
      <c r="DR5" s="71" t="s">
        <v>97</v>
      </c>
      <c r="DS5" s="71" t="s">
        <v>93</v>
      </c>
      <c r="DT5" s="71" t="s">
        <v>86</v>
      </c>
      <c r="DU5" s="71" t="s">
        <v>88</v>
      </c>
      <c r="DV5" s="71" t="s">
        <v>89</v>
      </c>
      <c r="DW5" s="71" t="s">
        <v>90</v>
      </c>
      <c r="DX5" s="71" t="s">
        <v>91</v>
      </c>
      <c r="DY5" s="71" t="s">
        <v>92</v>
      </c>
      <c r="DZ5" s="71" t="s">
        <v>94</v>
      </c>
      <c r="EA5" s="71" t="s">
        <v>95</v>
      </c>
      <c r="EB5" s="71" t="s">
        <v>96</v>
      </c>
      <c r="EC5" s="71" t="s">
        <v>97</v>
      </c>
      <c r="ED5" s="71" t="s">
        <v>93</v>
      </c>
      <c r="EE5" s="71" t="s">
        <v>86</v>
      </c>
      <c r="EF5" s="71" t="s">
        <v>88</v>
      </c>
      <c r="EG5" s="71" t="s">
        <v>89</v>
      </c>
      <c r="EH5" s="71" t="s">
        <v>90</v>
      </c>
      <c r="EI5" s="71" t="s">
        <v>91</v>
      </c>
      <c r="EJ5" s="71" t="s">
        <v>92</v>
      </c>
      <c r="EK5" s="71" t="s">
        <v>94</v>
      </c>
      <c r="EL5" s="71" t="s">
        <v>95</v>
      </c>
      <c r="EM5" s="71" t="s">
        <v>96</v>
      </c>
      <c r="EN5" s="71" t="s">
        <v>97</v>
      </c>
      <c r="EO5" s="71" t="s">
        <v>93</v>
      </c>
    </row>
    <row r="6" spans="1:148" s="59" customFormat="1">
      <c r="A6" s="60" t="s">
        <v>98</v>
      </c>
      <c r="B6" s="65">
        <f t="shared" ref="B6:X6" si="1">B7</f>
        <v>2020</v>
      </c>
      <c r="C6" s="65">
        <f t="shared" si="1"/>
        <v>12301</v>
      </c>
      <c r="D6" s="65">
        <f t="shared" si="1"/>
        <v>46</v>
      </c>
      <c r="E6" s="65">
        <f t="shared" si="1"/>
        <v>18</v>
      </c>
      <c r="F6" s="65">
        <f t="shared" si="1"/>
        <v>1</v>
      </c>
      <c r="G6" s="65">
        <f t="shared" si="1"/>
        <v>0</v>
      </c>
      <c r="H6" s="65" t="str">
        <f t="shared" si="1"/>
        <v>北海道　登別市</v>
      </c>
      <c r="I6" s="65" t="str">
        <f t="shared" si="1"/>
        <v>法適用</v>
      </c>
      <c r="J6" s="65" t="str">
        <f t="shared" si="1"/>
        <v>下水道事業</v>
      </c>
      <c r="K6" s="65" t="str">
        <f t="shared" si="1"/>
        <v>個別排水処理</v>
      </c>
      <c r="L6" s="65" t="str">
        <f t="shared" si="1"/>
        <v>L2</v>
      </c>
      <c r="M6" s="65" t="str">
        <f t="shared" si="1"/>
        <v>非設置</v>
      </c>
      <c r="N6" s="74" t="str">
        <f t="shared" si="1"/>
        <v>-</v>
      </c>
      <c r="O6" s="74">
        <f t="shared" si="1"/>
        <v>10.220000000000001</v>
      </c>
      <c r="P6" s="74">
        <f t="shared" si="1"/>
        <v>0.61</v>
      </c>
      <c r="Q6" s="74">
        <f t="shared" si="1"/>
        <v>100</v>
      </c>
      <c r="R6" s="74">
        <f t="shared" si="1"/>
        <v>4246</v>
      </c>
      <c r="S6" s="74">
        <f t="shared" si="1"/>
        <v>46833</v>
      </c>
      <c r="T6" s="74">
        <f t="shared" si="1"/>
        <v>212.21</v>
      </c>
      <c r="U6" s="74">
        <f t="shared" si="1"/>
        <v>220.69</v>
      </c>
      <c r="V6" s="74">
        <f t="shared" si="1"/>
        <v>282</v>
      </c>
      <c r="W6" s="74">
        <f t="shared" si="1"/>
        <v>197.23</v>
      </c>
      <c r="X6" s="74">
        <f t="shared" si="1"/>
        <v>1.43</v>
      </c>
      <c r="Y6" s="82">
        <f t="shared" ref="Y6:AH6" si="2">IF(Y7="",NA(),Y7)</f>
        <v>99.13</v>
      </c>
      <c r="Z6" s="82">
        <f t="shared" si="2"/>
        <v>100.78</v>
      </c>
      <c r="AA6" s="82">
        <f t="shared" si="2"/>
        <v>96.21</v>
      </c>
      <c r="AB6" s="82">
        <f t="shared" si="2"/>
        <v>101.48</v>
      </c>
      <c r="AC6" s="82">
        <f t="shared" si="2"/>
        <v>98.59</v>
      </c>
      <c r="AD6" s="82">
        <f t="shared" si="2"/>
        <v>100.37</v>
      </c>
      <c r="AE6" s="82">
        <f t="shared" si="2"/>
        <v>109.03</v>
      </c>
      <c r="AF6" s="82">
        <f t="shared" si="2"/>
        <v>105.3</v>
      </c>
      <c r="AG6" s="82">
        <f t="shared" si="2"/>
        <v>89.75</v>
      </c>
      <c r="AH6" s="82">
        <f t="shared" si="2"/>
        <v>96.14</v>
      </c>
      <c r="AI6" s="74" t="str">
        <f>IF(AI7="","",IF(AI7="-","【-】","【"&amp;SUBSTITUTE(TEXT(AI7,"#,##0.00"),"-","△")&amp;"】"))</f>
        <v>【97.34】</v>
      </c>
      <c r="AJ6" s="74">
        <f t="shared" ref="AJ6:AS6" si="3">IF(AJ7="",NA(),AJ7)</f>
        <v>0</v>
      </c>
      <c r="AK6" s="74">
        <f t="shared" si="3"/>
        <v>0</v>
      </c>
      <c r="AL6" s="82">
        <f t="shared" si="3"/>
        <v>11.81</v>
      </c>
      <c r="AM6" s="74">
        <f t="shared" si="3"/>
        <v>0</v>
      </c>
      <c r="AN6" s="82">
        <f t="shared" si="3"/>
        <v>5.81</v>
      </c>
      <c r="AO6" s="82">
        <f t="shared" si="3"/>
        <v>55.24</v>
      </c>
      <c r="AP6" s="82">
        <f t="shared" si="3"/>
        <v>34.340000000000003</v>
      </c>
      <c r="AQ6" s="82">
        <f t="shared" si="3"/>
        <v>40.119999999999997</v>
      </c>
      <c r="AR6" s="82">
        <f t="shared" si="3"/>
        <v>249.76</v>
      </c>
      <c r="AS6" s="82">
        <f t="shared" si="3"/>
        <v>237</v>
      </c>
      <c r="AT6" s="74" t="str">
        <f>IF(AT7="","",IF(AT7="-","【-】","【"&amp;SUBSTITUTE(TEXT(AT7,"#,##0.00"),"-","△")&amp;"】"))</f>
        <v>【214.44】</v>
      </c>
      <c r="AU6" s="82">
        <f t="shared" ref="AU6:BD6" si="4">IF(AU7="",NA(),AU7)</f>
        <v>123.96</v>
      </c>
      <c r="AV6" s="82">
        <f t="shared" si="4"/>
        <v>127.61</v>
      </c>
      <c r="AW6" s="82">
        <f t="shared" si="4"/>
        <v>120.81</v>
      </c>
      <c r="AX6" s="82">
        <f t="shared" si="4"/>
        <v>109.2</v>
      </c>
      <c r="AY6" s="82">
        <f t="shared" si="4"/>
        <v>147.46</v>
      </c>
      <c r="AZ6" s="82">
        <f t="shared" si="4"/>
        <v>291.2</v>
      </c>
      <c r="BA6" s="82">
        <f t="shared" si="4"/>
        <v>202.79</v>
      </c>
      <c r="BB6" s="82">
        <f t="shared" si="4"/>
        <v>255.28</v>
      </c>
      <c r="BC6" s="82">
        <f t="shared" si="4"/>
        <v>256.37</v>
      </c>
      <c r="BD6" s="82">
        <f t="shared" si="4"/>
        <v>135.35</v>
      </c>
      <c r="BE6" s="74" t="str">
        <f>IF(BE7="","",IF(BE7="-","【-】","【"&amp;SUBSTITUTE(TEXT(BE7,"#,##0.00"),"-","△")&amp;"】"))</f>
        <v>【140.89】</v>
      </c>
      <c r="BF6" s="82">
        <f t="shared" ref="BF6:BO6" si="5">IF(BF7="",NA(),BF7)</f>
        <v>2296.11</v>
      </c>
      <c r="BG6" s="82">
        <f t="shared" si="5"/>
        <v>2335.08</v>
      </c>
      <c r="BH6" s="82">
        <f t="shared" si="5"/>
        <v>1826.74</v>
      </c>
      <c r="BI6" s="82">
        <f t="shared" si="5"/>
        <v>1930.77</v>
      </c>
      <c r="BJ6" s="82">
        <f t="shared" si="5"/>
        <v>2043.63</v>
      </c>
      <c r="BK6" s="82">
        <f t="shared" si="5"/>
        <v>503.8</v>
      </c>
      <c r="BL6" s="82">
        <f t="shared" si="5"/>
        <v>768.3</v>
      </c>
      <c r="BM6" s="82">
        <f t="shared" si="5"/>
        <v>918.36</v>
      </c>
      <c r="BN6" s="82">
        <f t="shared" si="5"/>
        <v>862.99</v>
      </c>
      <c r="BO6" s="82">
        <f t="shared" si="5"/>
        <v>782.91</v>
      </c>
      <c r="BP6" s="74" t="str">
        <f>IF(BP7="","",IF(BP7="-","【-】","【"&amp;SUBSTITUTE(TEXT(BP7,"#,##0.00"),"-","△")&amp;"】"))</f>
        <v>【780.89】</v>
      </c>
      <c r="BQ6" s="82">
        <f t="shared" ref="BQ6:BZ6" si="6">IF(BQ7="",NA(),BQ7)</f>
        <v>39.950000000000003</v>
      </c>
      <c r="BR6" s="82">
        <f t="shared" si="6"/>
        <v>37.97</v>
      </c>
      <c r="BS6" s="82">
        <f t="shared" si="6"/>
        <v>41.64</v>
      </c>
      <c r="BT6" s="82">
        <f t="shared" si="6"/>
        <v>43.31</v>
      </c>
      <c r="BU6" s="82">
        <f t="shared" si="6"/>
        <v>39.33</v>
      </c>
      <c r="BV6" s="82">
        <f t="shared" si="6"/>
        <v>51.58</v>
      </c>
      <c r="BW6" s="82">
        <f t="shared" si="6"/>
        <v>53.36</v>
      </c>
      <c r="BX6" s="82">
        <f t="shared" si="6"/>
        <v>50.94</v>
      </c>
      <c r="BY6" s="82">
        <f t="shared" si="6"/>
        <v>50.06</v>
      </c>
      <c r="BZ6" s="82">
        <f t="shared" si="6"/>
        <v>49.38</v>
      </c>
      <c r="CA6" s="74" t="str">
        <f>IF(CA7="","",IF(CA7="-","【-】","【"&amp;SUBSTITUTE(TEXT(CA7,"#,##0.00"),"-","△")&amp;"】"))</f>
        <v>【48.58】</v>
      </c>
      <c r="CB6" s="82">
        <f t="shared" ref="CB6:CK6" si="7">IF(CB7="",NA(),CB7)</f>
        <v>443.97</v>
      </c>
      <c r="CC6" s="82">
        <f t="shared" si="7"/>
        <v>476.04</v>
      </c>
      <c r="CD6" s="82">
        <f t="shared" si="7"/>
        <v>485.68</v>
      </c>
      <c r="CE6" s="82">
        <f t="shared" si="7"/>
        <v>466.37</v>
      </c>
      <c r="CF6" s="82">
        <f t="shared" si="7"/>
        <v>514.86</v>
      </c>
      <c r="CG6" s="82">
        <f t="shared" si="7"/>
        <v>333.58</v>
      </c>
      <c r="CH6" s="82">
        <f t="shared" si="7"/>
        <v>347.38</v>
      </c>
      <c r="CI6" s="82">
        <f t="shared" si="7"/>
        <v>371.2</v>
      </c>
      <c r="CJ6" s="82">
        <f t="shared" si="7"/>
        <v>309.22000000000003</v>
      </c>
      <c r="CK6" s="82">
        <f t="shared" si="7"/>
        <v>316.97000000000003</v>
      </c>
      <c r="CL6" s="74" t="str">
        <f>IF(CL7="","",IF(CL7="-","【-】","【"&amp;SUBSTITUTE(TEXT(CL7,"#,##0.00"),"-","△")&amp;"】"))</f>
        <v>【328.08】</v>
      </c>
      <c r="CM6" s="82">
        <f t="shared" ref="CM6:CV6" si="8">IF(CM7="",NA(),CM7)</f>
        <v>34.86</v>
      </c>
      <c r="CN6" s="82">
        <f t="shared" si="8"/>
        <v>33.06</v>
      </c>
      <c r="CO6" s="82">
        <f t="shared" si="8"/>
        <v>37.1</v>
      </c>
      <c r="CP6" s="82">
        <f t="shared" si="8"/>
        <v>35.11</v>
      </c>
      <c r="CQ6" s="82">
        <f t="shared" si="8"/>
        <v>34.06</v>
      </c>
      <c r="CR6" s="82">
        <f t="shared" si="8"/>
        <v>41.51</v>
      </c>
      <c r="CS6" s="82">
        <f t="shared" si="8"/>
        <v>49.31</v>
      </c>
      <c r="CT6" s="82">
        <f t="shared" si="8"/>
        <v>47.29</v>
      </c>
      <c r="CU6" s="82">
        <f t="shared" si="8"/>
        <v>47.35</v>
      </c>
      <c r="CV6" s="82">
        <f t="shared" si="8"/>
        <v>46.36</v>
      </c>
      <c r="CW6" s="74" t="str">
        <f>IF(CW7="","",IF(CW7="-","【-】","【"&amp;SUBSTITUTE(TEXT(CW7,"#,##0.00"),"-","△")&amp;"】"))</f>
        <v>【46.74】</v>
      </c>
      <c r="CX6" s="82">
        <f t="shared" ref="CX6:DG6" si="9">IF(CX7="",NA(),CX7)</f>
        <v>100</v>
      </c>
      <c r="CY6" s="82">
        <f t="shared" si="9"/>
        <v>100</v>
      </c>
      <c r="CZ6" s="82">
        <f t="shared" si="9"/>
        <v>100</v>
      </c>
      <c r="DA6" s="82">
        <f t="shared" si="9"/>
        <v>100</v>
      </c>
      <c r="DB6" s="82">
        <f t="shared" si="9"/>
        <v>100</v>
      </c>
      <c r="DC6" s="82">
        <f t="shared" si="9"/>
        <v>68.72</v>
      </c>
      <c r="DD6" s="82">
        <f t="shared" si="9"/>
        <v>57.28</v>
      </c>
      <c r="DE6" s="82">
        <f t="shared" si="9"/>
        <v>57.74</v>
      </c>
      <c r="DF6" s="82">
        <f t="shared" si="9"/>
        <v>81.209999999999994</v>
      </c>
      <c r="DG6" s="82">
        <f t="shared" si="9"/>
        <v>83.08</v>
      </c>
      <c r="DH6" s="74" t="str">
        <f>IF(DH7="","",IF(DH7="-","【-】","【"&amp;SUBSTITUTE(TEXT(DH7,"#,##0.00"),"-","△")&amp;"】"))</f>
        <v>【81.12】</v>
      </c>
      <c r="DI6" s="82">
        <f t="shared" ref="DI6:DR6" si="10">IF(DI7="",NA(),DI7)</f>
        <v>10.8</v>
      </c>
      <c r="DJ6" s="82">
        <f t="shared" si="10"/>
        <v>12.93</v>
      </c>
      <c r="DK6" s="82">
        <f t="shared" si="10"/>
        <v>16.329999999999998</v>
      </c>
      <c r="DL6" s="82">
        <f t="shared" si="10"/>
        <v>18.03</v>
      </c>
      <c r="DM6" s="82">
        <f t="shared" si="10"/>
        <v>19.38</v>
      </c>
      <c r="DN6" s="82">
        <f t="shared" si="10"/>
        <v>18.600000000000001</v>
      </c>
      <c r="DO6" s="82">
        <f t="shared" si="10"/>
        <v>9.51</v>
      </c>
      <c r="DP6" s="82">
        <f t="shared" si="10"/>
        <v>14.11</v>
      </c>
      <c r="DQ6" s="82">
        <f t="shared" si="10"/>
        <v>39.64</v>
      </c>
      <c r="DR6" s="82">
        <f t="shared" si="10"/>
        <v>33.75</v>
      </c>
      <c r="DS6" s="74" t="str">
        <f>IF(DS7="","",IF(DS7="-","【-】","【"&amp;SUBSTITUTE(TEXT(DS7,"#,##0.00"),"-","△")&amp;"】"))</f>
        <v>【33.20】</v>
      </c>
      <c r="DT6" s="82" t="str">
        <f t="shared" ref="DT6:EC6" si="11">IF(DT7="",NA(),DT7)</f>
        <v>-</v>
      </c>
      <c r="DU6" s="82" t="str">
        <f t="shared" si="11"/>
        <v>-</v>
      </c>
      <c r="DV6" s="82" t="str">
        <f t="shared" si="11"/>
        <v>-</v>
      </c>
      <c r="DW6" s="82" t="str">
        <f t="shared" si="11"/>
        <v>-</v>
      </c>
      <c r="DX6" s="82" t="str">
        <f t="shared" si="11"/>
        <v>-</v>
      </c>
      <c r="DY6" s="82" t="str">
        <f t="shared" si="11"/>
        <v>-</v>
      </c>
      <c r="DZ6" s="82" t="str">
        <f t="shared" si="11"/>
        <v>-</v>
      </c>
      <c r="EA6" s="82" t="str">
        <f t="shared" si="11"/>
        <v>-</v>
      </c>
      <c r="EB6" s="82" t="str">
        <f t="shared" si="11"/>
        <v>-</v>
      </c>
      <c r="EC6" s="82" t="str">
        <f t="shared" si="11"/>
        <v>-</v>
      </c>
      <c r="ED6" s="74" t="str">
        <f>IF(ED7="","",IF(ED7="-","【-】","【"&amp;SUBSTITUTE(TEXT(ED7,"#,##0.00"),"-","△")&amp;"】"))</f>
        <v>【-】</v>
      </c>
      <c r="EE6" s="82" t="str">
        <f t="shared" ref="EE6:EN6" si="12">IF(EE7="",NA(),EE7)</f>
        <v>-</v>
      </c>
      <c r="EF6" s="82" t="str">
        <f t="shared" si="12"/>
        <v>-</v>
      </c>
      <c r="EG6" s="82" t="str">
        <f t="shared" si="12"/>
        <v>-</v>
      </c>
      <c r="EH6" s="82" t="str">
        <f t="shared" si="12"/>
        <v>-</v>
      </c>
      <c r="EI6" s="82" t="str">
        <f t="shared" si="12"/>
        <v>-</v>
      </c>
      <c r="EJ6" s="82" t="str">
        <f t="shared" si="12"/>
        <v>-</v>
      </c>
      <c r="EK6" s="82" t="str">
        <f t="shared" si="12"/>
        <v>-</v>
      </c>
      <c r="EL6" s="82" t="str">
        <f t="shared" si="12"/>
        <v>-</v>
      </c>
      <c r="EM6" s="82" t="str">
        <f t="shared" si="12"/>
        <v>-</v>
      </c>
      <c r="EN6" s="82" t="str">
        <f t="shared" si="12"/>
        <v>-</v>
      </c>
      <c r="EO6" s="74" t="str">
        <f>IF(EO7="","",IF(EO7="-","【-】","【"&amp;SUBSTITUTE(TEXT(EO7,"#,##0.00"),"-","△")&amp;"】"))</f>
        <v>【-】</v>
      </c>
    </row>
    <row r="7" spans="1:148" s="59" customFormat="1">
      <c r="A7" s="60"/>
      <c r="B7" s="66">
        <v>2020</v>
      </c>
      <c r="C7" s="66">
        <v>12301</v>
      </c>
      <c r="D7" s="66">
        <v>46</v>
      </c>
      <c r="E7" s="66">
        <v>18</v>
      </c>
      <c r="F7" s="66">
        <v>1</v>
      </c>
      <c r="G7" s="66">
        <v>0</v>
      </c>
      <c r="H7" s="66" t="s">
        <v>43</v>
      </c>
      <c r="I7" s="66" t="s">
        <v>99</v>
      </c>
      <c r="J7" s="66" t="s">
        <v>100</v>
      </c>
      <c r="K7" s="66" t="s">
        <v>32</v>
      </c>
      <c r="L7" s="66" t="s">
        <v>87</v>
      </c>
      <c r="M7" s="66" t="s">
        <v>101</v>
      </c>
      <c r="N7" s="75" t="s">
        <v>102</v>
      </c>
      <c r="O7" s="75">
        <v>10.220000000000001</v>
      </c>
      <c r="P7" s="75">
        <v>0.61</v>
      </c>
      <c r="Q7" s="75">
        <v>100</v>
      </c>
      <c r="R7" s="75">
        <v>4246</v>
      </c>
      <c r="S7" s="75">
        <v>46833</v>
      </c>
      <c r="T7" s="75">
        <v>212.21</v>
      </c>
      <c r="U7" s="75">
        <v>220.69</v>
      </c>
      <c r="V7" s="75">
        <v>282</v>
      </c>
      <c r="W7" s="75">
        <v>197.23</v>
      </c>
      <c r="X7" s="75">
        <v>1.43</v>
      </c>
      <c r="Y7" s="75">
        <v>99.13</v>
      </c>
      <c r="Z7" s="75">
        <v>100.78</v>
      </c>
      <c r="AA7" s="75">
        <v>96.21</v>
      </c>
      <c r="AB7" s="75">
        <v>101.48</v>
      </c>
      <c r="AC7" s="75">
        <v>98.59</v>
      </c>
      <c r="AD7" s="75">
        <v>100.37</v>
      </c>
      <c r="AE7" s="75">
        <v>109.03</v>
      </c>
      <c r="AF7" s="75">
        <v>105.3</v>
      </c>
      <c r="AG7" s="75">
        <v>89.75</v>
      </c>
      <c r="AH7" s="75">
        <v>96.14</v>
      </c>
      <c r="AI7" s="75">
        <v>97.34</v>
      </c>
      <c r="AJ7" s="75">
        <v>0</v>
      </c>
      <c r="AK7" s="75">
        <v>0</v>
      </c>
      <c r="AL7" s="75">
        <v>11.81</v>
      </c>
      <c r="AM7" s="75">
        <v>0</v>
      </c>
      <c r="AN7" s="75">
        <v>5.81</v>
      </c>
      <c r="AO7" s="75">
        <v>55.24</v>
      </c>
      <c r="AP7" s="75">
        <v>34.340000000000003</v>
      </c>
      <c r="AQ7" s="75">
        <v>40.119999999999997</v>
      </c>
      <c r="AR7" s="75">
        <v>249.76</v>
      </c>
      <c r="AS7" s="75">
        <v>237</v>
      </c>
      <c r="AT7" s="75">
        <v>214.44</v>
      </c>
      <c r="AU7" s="75">
        <v>123.96</v>
      </c>
      <c r="AV7" s="75">
        <v>127.61</v>
      </c>
      <c r="AW7" s="75">
        <v>120.81</v>
      </c>
      <c r="AX7" s="75">
        <v>109.2</v>
      </c>
      <c r="AY7" s="75">
        <v>147.46</v>
      </c>
      <c r="AZ7" s="75">
        <v>291.2</v>
      </c>
      <c r="BA7" s="75">
        <v>202.79</v>
      </c>
      <c r="BB7" s="75">
        <v>255.28</v>
      </c>
      <c r="BC7" s="75">
        <v>256.37</v>
      </c>
      <c r="BD7" s="75">
        <v>135.35</v>
      </c>
      <c r="BE7" s="75">
        <v>140.88999999999999</v>
      </c>
      <c r="BF7" s="75">
        <v>2296.11</v>
      </c>
      <c r="BG7" s="75">
        <v>2335.08</v>
      </c>
      <c r="BH7" s="75">
        <v>1826.74</v>
      </c>
      <c r="BI7" s="75">
        <v>1930.77</v>
      </c>
      <c r="BJ7" s="75">
        <v>2043.63</v>
      </c>
      <c r="BK7" s="75">
        <v>503.8</v>
      </c>
      <c r="BL7" s="75">
        <v>768.3</v>
      </c>
      <c r="BM7" s="75">
        <v>918.36</v>
      </c>
      <c r="BN7" s="75">
        <v>862.99</v>
      </c>
      <c r="BO7" s="75">
        <v>782.91</v>
      </c>
      <c r="BP7" s="75">
        <v>780.89</v>
      </c>
      <c r="BQ7" s="75">
        <v>39.950000000000003</v>
      </c>
      <c r="BR7" s="75">
        <v>37.97</v>
      </c>
      <c r="BS7" s="75">
        <v>41.64</v>
      </c>
      <c r="BT7" s="75">
        <v>43.31</v>
      </c>
      <c r="BU7" s="75">
        <v>39.33</v>
      </c>
      <c r="BV7" s="75">
        <v>51.58</v>
      </c>
      <c r="BW7" s="75">
        <v>53.36</v>
      </c>
      <c r="BX7" s="75">
        <v>50.94</v>
      </c>
      <c r="BY7" s="75">
        <v>50.06</v>
      </c>
      <c r="BZ7" s="75">
        <v>49.38</v>
      </c>
      <c r="CA7" s="75">
        <v>48.58</v>
      </c>
      <c r="CB7" s="75">
        <v>443.97</v>
      </c>
      <c r="CC7" s="75">
        <v>476.04</v>
      </c>
      <c r="CD7" s="75">
        <v>485.68</v>
      </c>
      <c r="CE7" s="75">
        <v>466.37</v>
      </c>
      <c r="CF7" s="75">
        <v>514.86</v>
      </c>
      <c r="CG7" s="75">
        <v>333.58</v>
      </c>
      <c r="CH7" s="75">
        <v>347.38</v>
      </c>
      <c r="CI7" s="75">
        <v>371.2</v>
      </c>
      <c r="CJ7" s="75">
        <v>309.22000000000003</v>
      </c>
      <c r="CK7" s="75">
        <v>316.97000000000003</v>
      </c>
      <c r="CL7" s="75">
        <v>328.08</v>
      </c>
      <c r="CM7" s="75">
        <v>34.86</v>
      </c>
      <c r="CN7" s="75">
        <v>33.06</v>
      </c>
      <c r="CO7" s="75">
        <v>37.1</v>
      </c>
      <c r="CP7" s="75">
        <v>35.11</v>
      </c>
      <c r="CQ7" s="75">
        <v>34.06</v>
      </c>
      <c r="CR7" s="75">
        <v>41.51</v>
      </c>
      <c r="CS7" s="75">
        <v>49.31</v>
      </c>
      <c r="CT7" s="75">
        <v>47.29</v>
      </c>
      <c r="CU7" s="75">
        <v>47.35</v>
      </c>
      <c r="CV7" s="75">
        <v>46.36</v>
      </c>
      <c r="CW7" s="75">
        <v>46.74</v>
      </c>
      <c r="CX7" s="75">
        <v>100</v>
      </c>
      <c r="CY7" s="75">
        <v>100</v>
      </c>
      <c r="CZ7" s="75">
        <v>100</v>
      </c>
      <c r="DA7" s="75">
        <v>100</v>
      </c>
      <c r="DB7" s="75">
        <v>100</v>
      </c>
      <c r="DC7" s="75">
        <v>68.72</v>
      </c>
      <c r="DD7" s="75">
        <v>57.28</v>
      </c>
      <c r="DE7" s="75">
        <v>57.74</v>
      </c>
      <c r="DF7" s="75">
        <v>81.209999999999994</v>
      </c>
      <c r="DG7" s="75">
        <v>83.08</v>
      </c>
      <c r="DH7" s="75">
        <v>81.12</v>
      </c>
      <c r="DI7" s="75">
        <v>10.8</v>
      </c>
      <c r="DJ7" s="75">
        <v>12.93</v>
      </c>
      <c r="DK7" s="75">
        <v>16.329999999999998</v>
      </c>
      <c r="DL7" s="75">
        <v>18.03</v>
      </c>
      <c r="DM7" s="75">
        <v>19.38</v>
      </c>
      <c r="DN7" s="75">
        <v>18.600000000000001</v>
      </c>
      <c r="DO7" s="75">
        <v>9.51</v>
      </c>
      <c r="DP7" s="75">
        <v>14.11</v>
      </c>
      <c r="DQ7" s="75">
        <v>39.64</v>
      </c>
      <c r="DR7" s="75">
        <v>33.75</v>
      </c>
      <c r="DS7" s="75">
        <v>33.200000000000003</v>
      </c>
      <c r="DT7" s="75" t="s">
        <v>102</v>
      </c>
      <c r="DU7" s="75" t="s">
        <v>102</v>
      </c>
      <c r="DV7" s="75" t="s">
        <v>102</v>
      </c>
      <c r="DW7" s="75" t="s">
        <v>102</v>
      </c>
      <c r="DX7" s="75" t="s">
        <v>102</v>
      </c>
      <c r="DY7" s="75" t="s">
        <v>102</v>
      </c>
      <c r="DZ7" s="75" t="s">
        <v>102</v>
      </c>
      <c r="EA7" s="75" t="s">
        <v>102</v>
      </c>
      <c r="EB7" s="75" t="s">
        <v>102</v>
      </c>
      <c r="EC7" s="75" t="s">
        <v>102</v>
      </c>
      <c r="ED7" s="75" t="s">
        <v>102</v>
      </c>
      <c r="EE7" s="75" t="s">
        <v>102</v>
      </c>
      <c r="EF7" s="75" t="s">
        <v>102</v>
      </c>
      <c r="EG7" s="75" t="s">
        <v>102</v>
      </c>
      <c r="EH7" s="75" t="s">
        <v>102</v>
      </c>
      <c r="EI7" s="75" t="s">
        <v>102</v>
      </c>
      <c r="EJ7" s="75" t="s">
        <v>102</v>
      </c>
      <c r="EK7" s="75" t="s">
        <v>102</v>
      </c>
      <c r="EL7" s="75" t="s">
        <v>102</v>
      </c>
      <c r="EM7" s="75" t="s">
        <v>102</v>
      </c>
      <c r="EN7" s="75" t="s">
        <v>102</v>
      </c>
      <c r="EO7" s="75" t="s">
        <v>102</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35</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2021-12-03T07:40:22Z</dcterms:created>
  <dcterms:modified xsi:type="dcterms:W3CDTF">2022-02-28T03:48:37Z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2022-02-28T03:48:37Z</vt:filetime>
  </property>
</Properties>
</file>