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2"/>
  <workbookPr/>
  <mc:AlternateContent xmlns:mc="http://schemas.openxmlformats.org/markup-compatibility/2006">
    <mc:Choice Requires="x15">
      <x15ac:absPath xmlns:x15ac="http://schemas.microsoft.com/office/spreadsheetml/2010/11/ac" url="Z:\01 庶務\14 広報・ホームページ関係\財政状況資料集\R5決算\R07.03.07【胆振：3月12日(水)、3月24日(月)〆】令和５年度財政状況資料集の作成及び公表について\02_提出\"/>
    </mc:Choice>
  </mc:AlternateContent>
  <xr:revisionPtr revIDLastSave="0" documentId="8_{2EFAEAC8-DC8A-48D4-AEDC-585943F7D891}" xr6:coauthVersionLast="36" xr6:coauthVersionMax="36" xr10:uidLastSave="{00000000-0000-0000-0000-000000000000}"/>
  <bookViews>
    <workbookView xWindow="0" yWindow="0" windowWidth="28800" windowHeight="141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O34" i="10"/>
  <c r="BW34" i="10"/>
  <c r="C34" i="10"/>
  <c r="AM34" i="10" l="1"/>
  <c r="AM35" i="10" s="1"/>
  <c r="AM36"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<sst xmlns="http://schemas.openxmlformats.org/spreadsheetml/2006/main" count="1066" uniqueCount="558">
  <si>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</si>
  <si>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</si>
  <si>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</si>
  <si>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</si>
  <si>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</si>
  <si>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</si>
  <si>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</si>
  <si>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</si>
  <si>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</si>
  <si>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</si>
  <si>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</si>
  <si>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</si>
  <si>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</si>
  <si>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</si>
  <si>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</si>
  <si>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</si>
  <si>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</si>
  <si>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</si>
  <si>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</si>
  <si>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</si>
  <si>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</si>
  <si>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</si>
  <si>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</si>
  <si>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</si>
  <si>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</si>
  <si>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</si>
  <si>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</si>
  <si>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</si>
  <si>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</si>
  <si>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</si>
  <si>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</si>
  <si>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</si>
  <si>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</si>
  <si>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</si>
  <si>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</si>
  <si>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</si>
  <si>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</si>
  <si>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</si>
  <si>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</si>
  <si>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</si>
  <si>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</si>
  <si>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</si>
  <si>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</si>
  <si>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</si>
  <si>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</si>
  <si>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</si>
  <si>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</si>
  <si>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</si>
  <si>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</si>
  <si>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</si>
  <si>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</si>
  <si>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</si>
  <si>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</si>
  <si>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</si>
  <si>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</si>
  <si>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</si>
  <si>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</si>
  <si>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</si>
  <si>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</si>
  <si>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</si>
  <si>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</si>
  <si>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</si>
  <si>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</si>
  <si>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</si>
  <si>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</si>
  <si>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</si>
  <si>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</si>
  <si>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</si>
  <si>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</si>
  <si>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</si>
  <si>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</si>
  <si>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</si>
  <si>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</si>
  <si>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</si>
  <si>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</si>
  <si>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</si>
  <si>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</si>
  <si>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</si>
  <si>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</si>
  <si>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</si>
  <si>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</si>
  <si>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</si>
  <si>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</si>
  <si>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</si>
  <si>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</si>
  <si>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</si>
  <si>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</si>
  <si>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</si>
  <si>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</si>
  <si>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</si>
  <si>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</si>
  <si>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</si>
  <si>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</si>
  <si>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</si>
  <si>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登別市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</si>
  <si>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</si>
  <si>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</si>
  <si>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</si>
  <si>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</si>
  <si>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</si>
  <si>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</si>
  <si>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</si>
  <si>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</si>
  <si>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</si>
  <si>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</si>
  <si>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</si>
  <si>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</si>
  <si>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</si>
  <si>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</si>
  <si>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</si>
  <si>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</si>
  <si>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</si>
  <si>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</si>
  <si>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</si>
  <si>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</si>
  <si>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</si>
  <si>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</si>
  <si>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</si>
  <si>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</si>
  <si>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</si>
  <si>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</si>
  <si>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</si>
  <si>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</si>
  <si>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</si>
  <si>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</si>
  <si>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</si>
  <si>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</si>
  <si>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</si>
  <si>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</si>
  <si>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</si>
  <si>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</si>
  <si>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</si>
  <si>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</si>
  <si>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</si>
  <si>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</si>
  <si>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</si>
  <si>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</si>
  <si>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</si>
  <si>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</si>
  <si>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</si>
  <si>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</si>
  <si>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</si>
  <si>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</si>
  <si>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</si>
  <si>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</si>
  <si>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</si>
  <si>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</si>
  <si>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</si>
  <si>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</si>
  <si>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</si>
  <si>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</si>
  <si>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</si>
  <si>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</si>
  <si>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</si>
  <si>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</si>
  <si>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</si>
  <si>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</si>
  <si>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</si>
  <si>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</si>
  <si>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</si>
  <si>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</si>
  <si>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</si>
  <si>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</si>
  <si>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</si>
  <si>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</si>
  <si>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</si>
  <si>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</si>
  <si>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</si>
  <si>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</si>
  <si>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</si>
  <si>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</si>
  <si>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</si>
  <si>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</si>
  <si>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</si>
  <si>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</si>
  <si>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</si>
  <si>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</si>
  <si>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</si>
  <si>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</si>
  <si>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</si>
  <si>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</si>
  <si>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</si>
  <si>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</si>
  <si>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</si>
  <si>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</si>
  <si>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</si>
  <si>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</si>
  <si>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</si>
  <si>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</si>
  <si>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</si>
  <si>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</si>
  <si>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</si>
  <si>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</si>
  <si>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</si>
  <si>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</si>
  <si>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</si>
  <si>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</si>
  <si>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</si>
  <si>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</si>
  <si>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</si>
  <si>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</si>
  <si>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</si>
  <si>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</si>
  <si>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北海道登別市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</si>
  <si>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</si>
  <si>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</si>
  <si>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</si>
  <si>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</si>
  <si>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</si>
  <si>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</si>
  <si>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</si>
  <si>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</si>
  <si>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</si>
  <si>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</si>
  <si>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</si>
  <si>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</si>
  <si>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</si>
  <si>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</si>
  <si>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</si>
  <si>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</si>
  <si>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</si>
  <si>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</si>
  <si>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</si>
  <si>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</si>
  <si>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</si>
  <si>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</si>
  <si>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</si>
  <si>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</si>
  <si>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</si>
  <si>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</si>
  <si>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</si>
  <si>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</si>
  <si>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</si>
  <si>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</si>
  <si>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</si>
  <si>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</si>
  <si>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</si>
  <si>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</si>
  <si>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</si>
  <si>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</si>
  <si>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</si>
  <si>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</si>
  <si>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</si>
  <si>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</si>
  <si>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</si>
  <si>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</si>
  <si>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</si>
  <si>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</si>
  <si>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</si>
  <si>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</si>
  <si>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</si>
  <si>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</si>
  <si>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</si>
  <si>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</si>
  <si>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</si>
  <si>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</si>
  <si>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</si>
  <si>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</si>
  <si>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</si>
  <si>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</si>
  <si>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</si>
  <si>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</si>
  <si>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</si>
  <si>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</si>
  <si>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</si>
  <si>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</si>
  <si>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</si>
  <si>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</si>
  <si>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</si>
  <si>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</si>
  <si>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</si>
  <si>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</si>
  <si>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</si>
  <si>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</si>
  <si>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</si>
  <si>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</si>
  <si>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</si>
  <si>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</si>
  <si>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</si>
  <si>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</si>
  <si>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</si>
  <si>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</si>
  <si>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</si>
  <si>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</si>
  <si>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</si>
  <si>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</si>
  <si>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</si>
  <si>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</si>
  <si>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</si>
  <si>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</si>
  <si>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</si>
  <si>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</si>
  <si>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</si>
  <si>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</si>
  <si>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</si>
  <si>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</si>
  <si>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</si>
  <si>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</si>
  <si>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</si>
  <si>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</si>
  <si>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</si>
  <si>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</si>
  <si>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</si>
  <si>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</si>
  <si>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</si>
  <si>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</si>
  <si>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</si>
  <si>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</si>
  <si>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</si>
  <si>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</si>
  <si>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</si>
  <si>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</si>
  <si>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</si>
  <si>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</si>
  <si>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</si>
  <si>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</si>
  <si>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</si>
  <si>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</si>
  <si>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</si>
  <si>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</si>
  <si>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</si>
  <si>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</si>
  <si>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</si>
  <si>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</si>
  <si>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</si>
  <si>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</si>
  <si>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</si>
  <si>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</si>
  <si>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</si>
  <si>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</si>
  <si>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</si>
  <si>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</si>
  <si>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</si>
  <si>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</si>
  <si>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</si>
  <si>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</si>
  <si>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</si>
  <si>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</si>
  <si>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</si>
  <si>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</si>
  <si>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</si>
  <si>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</si>
  <si>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</si>
  <si>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</si>
  <si>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</si>
  <si>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</si>
  <si>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</si>
  <si>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</si>
  <si>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</si>
  <si>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</si>
  <si>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</si>
  <si>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</si>
  <si>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</si>
  <si>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北海道登別市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</si>
  <si>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</si>
  <si>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</si>
  <si>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</si>
  <si>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</si>
  <si>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</si>
  <si>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</si>
  <si>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</si>
  <si>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</si>
  <si>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</si>
  <si>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</si>
  <si>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</si>
  <si>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</si>
  <si>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</si>
  <si>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</si>
  <si>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</si>
  <si>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</si>
  <si>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</si>
  <si>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</si>
  <si>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</si>
  <si>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</si>
  <si>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</si>
  <si>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</si>
  <si>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</si>
  <si>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</si>
  <si>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</si>
  <si>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</si>
  <si>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</si>
  <si>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</si>
  <si>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</si>
  <si>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</si>
  <si>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</si>
  <si>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</si>
  <si>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</si>
  <si>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</si>
  <si>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</si>
  <si>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</si>
  <si>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</si>
  <si>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</si>
  <si>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</si>
  <si>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</si>
  <si>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簡易水道事業会計</t>
    <phoneticPr fontId="5"/>
  </si>
  <si>
    <t>カルルス温泉スキー場事業特別会計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</si>
  <si>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</si>
  <si>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</si>
  <si>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</si>
  <si>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</si>
  <si>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</si>
  <si>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</si>
  <si>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</si>
  <si>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</si>
  <si>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</si>
  <si>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</si>
  <si>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</si>
  <si>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</si>
  <si>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</si>
  <si>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</si>
  <si>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</si>
  <si>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</si>
  <si>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</si>
  <si>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</si>
  <si>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</si>
  <si>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</si>
  <si>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</si>
  <si>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</si>
  <si>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</si>
  <si>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</si>
  <si>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</si>
  <si>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</si>
  <si>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</si>
  <si>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</si>
  <si>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</si>
  <si>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</si>
  <si>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</si>
  <si>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</si>
  <si>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</si>
  <si>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</si>
  <si>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</si>
  <si>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</si>
  <si>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</si>
  <si>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</si>
  <si>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</si>
  <si>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</si>
  <si>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</si>
  <si>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</si>
  <si>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</si>
  <si>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</si>
  <si>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</si>
  <si>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</si>
  <si>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</si>
  <si>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</si>
  <si>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</si>
  <si>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</si>
  <si>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</si>
  <si>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</si>
  <si>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</si>
  <si>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</si>
  <si>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</si>
  <si>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</si>
  <si>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</si>
  <si>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</si>
  <si>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</si>
  <si>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</si>
  <si>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</si>
  <si>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</si>
  <si>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</si>
  <si>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</si>
  <si>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</si>
  <si>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</si>
  <si>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</si>
  <si>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</si>
  <si>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</si>
  <si>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</si>
  <si>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</si>
  <si>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</si>
  <si>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</si>
  <si>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</si>
  <si>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</si>
  <si>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</si>
  <si>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</si>
  <si>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</si>
  <si>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</si>
  <si>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</si>
  <si>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</si>
  <si>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</si>
  <si>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</si>
  <si>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</si>
  <si>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</si>
  <si>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</si>
  <si>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</si>
  <si>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</si>
  <si>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</si>
  <si>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</si>
  <si>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</si>
  <si>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</si>
  <si>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</si>
  <si>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</si>
  <si>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</si>
  <si>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</si>
  <si>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</si>
  <si>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</si>
  <si>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</si>
  <si>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</si>
  <si>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</si>
  <si>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</si>
  <si>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</si>
  <si>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</si>
  <si>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</si>
  <si>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</si>
  <si>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</si>
  <si>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</si>
  <si>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</si>
  <si>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</si>
  <si>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</si>
  <si>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</si>
  <si>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</si>
  <si>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</si>
  <si>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</si>
  <si>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</si>
  <si>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</si>
  <si>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</si>
  <si>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</si>
  <si>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</si>
  <si>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</si>
  <si>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</si>
  <si>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</si>
  <si>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</si>
  <si>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</si>
  <si>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</si>
  <si>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</si>
  <si>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</si>
  <si>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</si>
  <si>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</si>
  <si>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</si>
  <si>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</si>
  <si>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</si>
  <si>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</si>
  <si>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</si>
  <si>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</si>
  <si>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0.90</t>
  </si>
  <si>
    <t>水道事業会計</t>
  </si>
  <si>
    <t>一般会計</t>
  </si>
  <si>
    <t>国民健康保険特別会計</t>
  </si>
  <si>
    <t>介護保険特別会計</t>
  </si>
  <si>
    <t>下水道事業会計</t>
  </si>
  <si>
    <t>簡易水道事業会計</t>
  </si>
  <si>
    <t>▲ 0.00</t>
  </si>
  <si>
    <t>後期高齢者医療特別会計</t>
  </si>
  <si>
    <t>学校給食事業特別会計</t>
  </si>
  <si>
    <t>その他会計（赤字）</t>
  </si>
  <si>
    <t>その他会計（黒字）</t>
  </si>
  <si>
    <t>R01</t>
    <phoneticPr fontId="5"/>
  </si>
  <si>
    <t>R02</t>
    <phoneticPr fontId="5"/>
  </si>
  <si>
    <t>R03</t>
    <phoneticPr fontId="5"/>
  </si>
  <si>
    <t>R04</t>
    <phoneticPr fontId="5"/>
  </si>
  <si>
    <t>R05</t>
    <phoneticPr fontId="5"/>
  </si>
  <si>
    <t>-</t>
    <phoneticPr fontId="2"/>
  </si>
  <si>
    <t>西いぶり広域連合</t>
    <rPh sb="0" eb="1">
      <t>ニシ</t>
    </rPh>
    <rPh sb="4" eb="6">
      <t>コウイキ</t>
    </rPh>
    <rPh sb="6" eb="8">
      <t>レンゴウ</t>
    </rPh>
    <phoneticPr fontId="2"/>
  </si>
  <si>
    <t>一般財団法人登別市文化・スポーツ振興財団</t>
    <rPh sb="0" eb="2">
      <t>イッパン</t>
    </rPh>
    <rPh sb="2" eb="4">
      <t>ザイダン</t>
    </rPh>
    <rPh sb="4" eb="6">
      <t>ホウジン</t>
    </rPh>
    <rPh sb="6" eb="9">
      <t>ノボリベツシ</t>
    </rPh>
    <rPh sb="9" eb="11">
      <t>ブンカ</t>
    </rPh>
    <rPh sb="16" eb="18">
      <t>シンコウ</t>
    </rPh>
    <rPh sb="18" eb="20">
      <t>ザイダン</t>
    </rPh>
    <phoneticPr fontId="2"/>
  </si>
  <si>
    <t>-</t>
    <phoneticPr fontId="2"/>
  </si>
  <si>
    <t>庁舎整備基金</t>
    <rPh sb="0" eb="2">
      <t>チョウシャ</t>
    </rPh>
    <rPh sb="2" eb="4">
      <t>セイビ</t>
    </rPh>
    <rPh sb="4" eb="6">
      <t>キキン</t>
    </rPh>
    <phoneticPr fontId="5"/>
  </si>
  <si>
    <t>ふるさとまちづくり応援基金</t>
    <rPh sb="9" eb="11">
      <t>オウエン</t>
    </rPh>
    <rPh sb="11" eb="13">
      <t>キキン</t>
    </rPh>
    <phoneticPr fontId="2"/>
  </si>
  <si>
    <t>退職手当積立金</t>
    <rPh sb="0" eb="2">
      <t>タイショク</t>
    </rPh>
    <rPh sb="2" eb="4">
      <t>テアテ</t>
    </rPh>
    <rPh sb="4" eb="7">
      <t>ツミタテキン</t>
    </rPh>
    <phoneticPr fontId="2"/>
  </si>
  <si>
    <t>一般廃棄物処理施設整備基金</t>
    <rPh sb="0" eb="2">
      <t>イッパン</t>
    </rPh>
    <rPh sb="2" eb="5">
      <t>ハイキブツ</t>
    </rPh>
    <rPh sb="5" eb="7">
      <t>ショリ</t>
    </rPh>
    <rPh sb="7" eb="9">
      <t>シセツ</t>
    </rPh>
    <rPh sb="9" eb="11">
      <t>セイビ</t>
    </rPh>
    <rPh sb="11" eb="13">
      <t>キキン</t>
    </rPh>
    <phoneticPr fontId="2"/>
  </si>
  <si>
    <t>観光開発基金</t>
    <rPh sb="0" eb="2">
      <t>カンコウ</t>
    </rPh>
    <rPh sb="2" eb="4">
      <t>カイハツ</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</si>
</sst>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1A93-404A-B133-C1FECD73AE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91221</c:v>
                </c:pt>
                <c:pt idx="1">
                  <c:v>49906</c:v>
                </c:pt>
                <c:pt idx="2">
                  <c:v>42087</c:v>
                </c:pt>
                <c:pt idx="3">
                  <c:v>52530</c:v>
                </c:pt>
                <c:pt idx="4">
                  <c:v>83116</c:v>
                </c:pt>
              </c:numCache>
            </c:numRef>
          </c:val>
          <c:smooth val="0"/>
          <c:extLst>
            <c:ext xmlns:c16="http://schemas.microsoft.com/office/drawing/2014/chart" uri="{C3380CC4-5D6E-409C-BE32-E72D297353CC}">
              <c16:uniqueId val="{00000001-1A93-404A-B133-C1FECD73AE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3.88</c:v>
                </c:pt>
                <c:pt idx="1">
                  <c:v>6.43</c:v>
                </c:pt>
                <c:pt idx="2">
                  <c:v>6.94</c:v>
                </c:pt>
                <c:pt idx="3">
                  <c:v>6.17</c:v>
                </c:pt>
                <c:pt idx="4">
                  <c:v>6.59</c:v>
                </c:pt>
              </c:numCache>
            </c:numRef>
          </c:val>
          <c:extLst>
            <c:ext xmlns:c16="http://schemas.microsoft.com/office/drawing/2014/chart" uri="{C3380CC4-5D6E-409C-BE32-E72D297353CC}">
              <c16:uniqueId val="{00000000-2939-4F17-81A5-F1277B11C4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2.2200000000000002</c:v>
                </c:pt>
                <c:pt idx="1">
                  <c:v>4.78</c:v>
                </c:pt>
                <c:pt idx="2">
                  <c:v>9.43</c:v>
                </c:pt>
                <c:pt idx="3">
                  <c:v>9.75</c:v>
                </c:pt>
                <c:pt idx="4">
                  <c:v>10.66</c:v>
                </c:pt>
              </c:numCache>
            </c:numRef>
          </c:val>
          <c:extLst>
            <c:ext xmlns:c16="http://schemas.microsoft.com/office/drawing/2014/chart" uri="{C3380CC4-5D6E-409C-BE32-E72D297353CC}">
              <c16:uniqueId val="{00000001-2939-4F17-81A5-F1277B11C4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0.48</c:v>
                </c:pt>
                <c:pt idx="1">
                  <c:v>5.26</c:v>
                </c:pt>
                <c:pt idx="2">
                  <c:v>5.69</c:v>
                </c:pt>
                <c:pt idx="3">
                  <c:v>-0.9</c:v>
                </c:pt>
                <c:pt idx="4">
                  <c:v>1.22</c:v>
                </c:pt>
              </c:numCache>
            </c:numRef>
          </c:val>
          <c:smooth val="0"/>
          <c:extLst>
            <c:ext xmlns:c16="http://schemas.microsoft.com/office/drawing/2014/chart" uri="{C3380CC4-5D6E-409C-BE32-E72D297353CC}">
              <c16:uniqueId val="{00000002-2939-4F17-81A5-F1277B11C4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F09-48BB-8463-29467F8694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09-48BB-8463-29467F869481}"/>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F09-48BB-8463-29467F86948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F09-48BB-8463-29467F869481}"/>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F09-48BB-8463-29467F86948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1.7</c:v>
                </c:pt>
                <c:pt idx="2">
                  <c:v>#N/A</c:v>
                </c:pt>
                <c:pt idx="3">
                  <c:v>2.0699999999999998</c:v>
                </c:pt>
                <c:pt idx="4">
                  <c:v>#N/A</c:v>
                </c:pt>
                <c:pt idx="5">
                  <c:v>1.8</c:v>
                </c:pt>
                <c:pt idx="6">
                  <c:v>#N/A</c:v>
                </c:pt>
                <c:pt idx="7">
                  <c:v>1.05</c:v>
                </c:pt>
                <c:pt idx="8">
                  <c:v>#N/A</c:v>
                </c:pt>
                <c:pt idx="9">
                  <c:v>0.69</c:v>
                </c:pt>
              </c:numCache>
            </c:numRef>
          </c:val>
          <c:extLst>
            <c:ext xmlns:c16="http://schemas.microsoft.com/office/drawing/2014/chart" uri="{C3380CC4-5D6E-409C-BE32-E72D297353CC}">
              <c16:uniqueId val="{00000005-DF09-48BB-8463-29467F86948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0.98</c:v>
                </c:pt>
                <c:pt idx="2">
                  <c:v>#N/A</c:v>
                </c:pt>
                <c:pt idx="3">
                  <c:v>1.38</c:v>
                </c:pt>
                <c:pt idx="4">
                  <c:v>#N/A</c:v>
                </c:pt>
                <c:pt idx="5">
                  <c:v>1.21</c:v>
                </c:pt>
                <c:pt idx="6">
                  <c:v>#N/A</c:v>
                </c:pt>
                <c:pt idx="7">
                  <c:v>0.96</c:v>
                </c:pt>
                <c:pt idx="8">
                  <c:v>#N/A</c:v>
                </c:pt>
                <c:pt idx="9">
                  <c:v>1.01</c:v>
                </c:pt>
              </c:numCache>
            </c:numRef>
          </c:val>
          <c:extLst>
            <c:ext xmlns:c16="http://schemas.microsoft.com/office/drawing/2014/chart" uri="{C3380CC4-5D6E-409C-BE32-E72D297353CC}">
              <c16:uniqueId val="{00000006-DF09-48BB-8463-29467F86948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4.72</c:v>
                </c:pt>
                <c:pt idx="2">
                  <c:v>#N/A</c:v>
                </c:pt>
                <c:pt idx="3">
                  <c:v>6.38</c:v>
                </c:pt>
                <c:pt idx="4">
                  <c:v>#N/A</c:v>
                </c:pt>
                <c:pt idx="5">
                  <c:v>3.69</c:v>
                </c:pt>
                <c:pt idx="6">
                  <c:v>#N/A</c:v>
                </c:pt>
                <c:pt idx="7">
                  <c:v>3.41</c:v>
                </c:pt>
                <c:pt idx="8">
                  <c:v>#N/A</c:v>
                </c:pt>
                <c:pt idx="9">
                  <c:v>2.54</c:v>
                </c:pt>
              </c:numCache>
            </c:numRef>
          </c:val>
          <c:extLst>
            <c:ext xmlns:c16="http://schemas.microsoft.com/office/drawing/2014/chart" uri="{C3380CC4-5D6E-409C-BE32-E72D297353CC}">
              <c16:uniqueId val="{00000007-DF09-48BB-8463-29467F8694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3.88</c:v>
                </c:pt>
                <c:pt idx="2">
                  <c:v>#N/A</c:v>
                </c:pt>
                <c:pt idx="3">
                  <c:v>6.42</c:v>
                </c:pt>
                <c:pt idx="4">
                  <c:v>#N/A</c:v>
                </c:pt>
                <c:pt idx="5">
                  <c:v>6.93</c:v>
                </c:pt>
                <c:pt idx="6">
                  <c:v>#N/A</c:v>
                </c:pt>
                <c:pt idx="7">
                  <c:v>6.16</c:v>
                </c:pt>
                <c:pt idx="8">
                  <c:v>#N/A</c:v>
                </c:pt>
                <c:pt idx="9">
                  <c:v>6.58</c:v>
                </c:pt>
              </c:numCache>
            </c:numRef>
          </c:val>
          <c:extLst>
            <c:ext xmlns:c16="http://schemas.microsoft.com/office/drawing/2014/chart" uri="{C3380CC4-5D6E-409C-BE32-E72D297353CC}">
              <c16:uniqueId val="{00000008-DF09-48BB-8463-29467F86948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5.53</c:v>
                </c:pt>
                <c:pt idx="2">
                  <c:v>#N/A</c:v>
                </c:pt>
                <c:pt idx="3">
                  <c:v>6.16</c:v>
                </c:pt>
                <c:pt idx="4">
                  <c:v>#N/A</c:v>
                </c:pt>
                <c:pt idx="5">
                  <c:v>6.62</c:v>
                </c:pt>
                <c:pt idx="6">
                  <c:v>#N/A</c:v>
                </c:pt>
                <c:pt idx="7">
                  <c:v>7.79</c:v>
                </c:pt>
                <c:pt idx="8">
                  <c:v>#N/A</c:v>
                </c:pt>
                <c:pt idx="9">
                  <c:v>9.15</c:v>
                </c:pt>
              </c:numCache>
            </c:numRef>
          </c:val>
          <c:extLst>
            <c:ext xmlns:c16="http://schemas.microsoft.com/office/drawing/2014/chart" uri="{C3380CC4-5D6E-409C-BE32-E72D297353CC}">
              <c16:uniqueId val="{00000009-DF09-48BB-8463-29467F8694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2082</c:v>
                </c:pt>
                <c:pt idx="5">
                  <c:v>2040</c:v>
                </c:pt>
                <c:pt idx="8">
                  <c:v>2036</c:v>
                </c:pt>
                <c:pt idx="11">
                  <c:v>1993</c:v>
                </c:pt>
                <c:pt idx="14">
                  <c:v>1971</c:v>
                </c:pt>
              </c:numCache>
            </c:numRef>
          </c:val>
          <c:extLst>
            <c:ext xmlns:c16="http://schemas.microsoft.com/office/drawing/2014/chart" uri="{C3380CC4-5D6E-409C-BE32-E72D297353CC}">
              <c16:uniqueId val="{00000000-D739-4D8A-96E0-5CBE4A085E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39-4D8A-96E0-5CBE4A085E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16</c:v>
                </c:pt>
                <c:pt idx="6">
                  <c:v>16</c:v>
                </c:pt>
                <c:pt idx="9">
                  <c:v>15</c:v>
                </c:pt>
                <c:pt idx="12">
                  <c:v>15</c:v>
                </c:pt>
              </c:numCache>
            </c:numRef>
          </c:val>
          <c:extLst>
            <c:ext xmlns:c16="http://schemas.microsoft.com/office/drawing/2014/chart" uri="{C3380CC4-5D6E-409C-BE32-E72D297353CC}">
              <c16:uniqueId val="{00000002-D739-4D8A-96E0-5CBE4A085E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4</c:v>
                </c:pt>
                <c:pt idx="9">
                  <c:v>4</c:v>
                </c:pt>
                <c:pt idx="12">
                  <c:v>0</c:v>
                </c:pt>
              </c:numCache>
            </c:numRef>
          </c:val>
          <c:extLst>
            <c:ext xmlns:c16="http://schemas.microsoft.com/office/drawing/2014/chart" uri="{C3380CC4-5D6E-409C-BE32-E72D297353CC}">
              <c16:uniqueId val="{00000003-D739-4D8A-96E0-5CBE4A085E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862</c:v>
                </c:pt>
                <c:pt idx="3">
                  <c:v>833</c:v>
                </c:pt>
                <c:pt idx="6">
                  <c:v>770</c:v>
                </c:pt>
                <c:pt idx="9">
                  <c:v>744</c:v>
                </c:pt>
                <c:pt idx="12">
                  <c:v>753</c:v>
                </c:pt>
              </c:numCache>
            </c:numRef>
          </c:val>
          <c:extLst>
            <c:ext xmlns:c16="http://schemas.microsoft.com/office/drawing/2014/chart" uri="{C3380CC4-5D6E-409C-BE32-E72D297353CC}">
              <c16:uniqueId val="{00000004-D739-4D8A-96E0-5CBE4A085E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39-4D8A-96E0-5CBE4A085E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39-4D8A-96E0-5CBE4A085E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2388</c:v>
                </c:pt>
                <c:pt idx="3">
                  <c:v>2405</c:v>
                </c:pt>
                <c:pt idx="6">
                  <c:v>2364</c:v>
                </c:pt>
                <c:pt idx="9">
                  <c:v>2337</c:v>
                </c:pt>
                <c:pt idx="12">
                  <c:v>2281</c:v>
                </c:pt>
              </c:numCache>
            </c:numRef>
          </c:val>
          <c:extLst>
            <c:ext xmlns:c16="http://schemas.microsoft.com/office/drawing/2014/chart" uri="{C3380CC4-5D6E-409C-BE32-E72D297353CC}">
              <c16:uniqueId val="{00000007-D739-4D8A-96E0-5CBE4A085E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1188</c:v>
                </c:pt>
                <c:pt idx="2">
                  <c:v>#N/A</c:v>
                </c:pt>
                <c:pt idx="3">
                  <c:v>#N/A</c:v>
                </c:pt>
                <c:pt idx="4">
                  <c:v>1218</c:v>
                </c:pt>
                <c:pt idx="5">
                  <c:v>#N/A</c:v>
                </c:pt>
                <c:pt idx="6">
                  <c:v>#N/A</c:v>
                </c:pt>
                <c:pt idx="7">
                  <c:v>1118</c:v>
                </c:pt>
                <c:pt idx="8">
                  <c:v>#N/A</c:v>
                </c:pt>
                <c:pt idx="9">
                  <c:v>#N/A</c:v>
                </c:pt>
                <c:pt idx="10">
                  <c:v>1107</c:v>
                </c:pt>
                <c:pt idx="11">
                  <c:v>#N/A</c:v>
                </c:pt>
                <c:pt idx="12">
                  <c:v>#N/A</c:v>
                </c:pt>
                <c:pt idx="13">
                  <c:v>1078</c:v>
                </c:pt>
                <c:pt idx="14">
                  <c:v>#N/A</c:v>
                </c:pt>
              </c:numCache>
            </c:numRef>
          </c:val>
          <c:smooth val="0"/>
          <c:extLst>
            <c:ext xmlns:c16="http://schemas.microsoft.com/office/drawing/2014/chart" uri="{C3380CC4-5D6E-409C-BE32-E72D297353CC}">
              <c16:uniqueId val="{00000008-D739-4D8A-96E0-5CBE4A085E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19058</c:v>
                </c:pt>
                <c:pt idx="5">
                  <c:v>18524</c:v>
                </c:pt>
                <c:pt idx="8">
                  <c:v>17821</c:v>
                </c:pt>
                <c:pt idx="11">
                  <c:v>17191</c:v>
                </c:pt>
                <c:pt idx="14">
                  <c:v>16549</c:v>
                </c:pt>
              </c:numCache>
            </c:numRef>
          </c:val>
          <c:extLst>
            <c:ext xmlns:c16="http://schemas.microsoft.com/office/drawing/2014/chart" uri="{C3380CC4-5D6E-409C-BE32-E72D297353CC}">
              <c16:uniqueId val="{00000000-26DB-4BF2-B4FC-9814C56F21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7011</c:v>
                </c:pt>
                <c:pt idx="5">
                  <c:v>6701</c:v>
                </c:pt>
                <c:pt idx="8">
                  <c:v>6482</c:v>
                </c:pt>
                <c:pt idx="11">
                  <c:v>6687</c:v>
                </c:pt>
                <c:pt idx="14">
                  <c:v>7028</c:v>
                </c:pt>
              </c:numCache>
            </c:numRef>
          </c:val>
          <c:extLst>
            <c:ext xmlns:c16="http://schemas.microsoft.com/office/drawing/2014/chart" uri="{C3380CC4-5D6E-409C-BE32-E72D297353CC}">
              <c16:uniqueId val="{00000001-26DB-4BF2-B4FC-9814C56F21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2510</c:v>
                </c:pt>
                <c:pt idx="5">
                  <c:v>2945</c:v>
                </c:pt>
                <c:pt idx="8">
                  <c:v>4732</c:v>
                </c:pt>
                <c:pt idx="11">
                  <c:v>5219</c:v>
                </c:pt>
                <c:pt idx="14">
                  <c:v>5576</c:v>
                </c:pt>
              </c:numCache>
            </c:numRef>
          </c:val>
          <c:extLst>
            <c:ext xmlns:c16="http://schemas.microsoft.com/office/drawing/2014/chart" uri="{C3380CC4-5D6E-409C-BE32-E72D297353CC}">
              <c16:uniqueId val="{00000002-26DB-4BF2-B4FC-9814C56F21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DB-4BF2-B4FC-9814C56F21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DB-4BF2-B4FC-9814C56F21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DB-4BF2-B4FC-9814C56F21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2240</c:v>
                </c:pt>
                <c:pt idx="3">
                  <c:v>2249</c:v>
                </c:pt>
                <c:pt idx="6">
                  <c:v>2333</c:v>
                </c:pt>
                <c:pt idx="9">
                  <c:v>2388</c:v>
                </c:pt>
                <c:pt idx="12">
                  <c:v>2536</c:v>
                </c:pt>
              </c:numCache>
            </c:numRef>
          </c:val>
          <c:extLst>
            <c:ext xmlns:c16="http://schemas.microsoft.com/office/drawing/2014/chart" uri="{C3380CC4-5D6E-409C-BE32-E72D297353CC}">
              <c16:uniqueId val="{00000006-26DB-4BF2-B4FC-9814C56F21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c:v>
                </c:pt>
                <c:pt idx="3">
                  <c:v>7</c:v>
                </c:pt>
                <c:pt idx="6">
                  <c:v>4</c:v>
                </c:pt>
                <c:pt idx="9">
                  <c:v>0</c:v>
                </c:pt>
                <c:pt idx="12">
                  <c:v>0</c:v>
                </c:pt>
              </c:numCache>
            </c:numRef>
          </c:val>
          <c:extLst>
            <c:ext xmlns:c16="http://schemas.microsoft.com/office/drawing/2014/chart" uri="{C3380CC4-5D6E-409C-BE32-E72D297353CC}">
              <c16:uniqueId val="{00000007-26DB-4BF2-B4FC-9814C56F21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12311</c:v>
                </c:pt>
                <c:pt idx="3">
                  <c:v>11852</c:v>
                </c:pt>
                <c:pt idx="6">
                  <c:v>10871</c:v>
                </c:pt>
                <c:pt idx="9">
                  <c:v>9929</c:v>
                </c:pt>
                <c:pt idx="12">
                  <c:v>10481</c:v>
                </c:pt>
              </c:numCache>
            </c:numRef>
          </c:val>
          <c:extLst>
            <c:ext xmlns:c16="http://schemas.microsoft.com/office/drawing/2014/chart" uri="{C3380CC4-5D6E-409C-BE32-E72D297353CC}">
              <c16:uniqueId val="{00000008-26DB-4BF2-B4FC-9814C56F21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153</c:v>
                </c:pt>
                <c:pt idx="3">
                  <c:v>139</c:v>
                </c:pt>
                <c:pt idx="6">
                  <c:v>125</c:v>
                </c:pt>
                <c:pt idx="9">
                  <c:v>111</c:v>
                </c:pt>
                <c:pt idx="12">
                  <c:v>97</c:v>
                </c:pt>
              </c:numCache>
            </c:numRef>
          </c:val>
          <c:extLst>
            <c:ext xmlns:c16="http://schemas.microsoft.com/office/drawing/2014/chart" uri="{C3380CC4-5D6E-409C-BE32-E72D297353CC}">
              <c16:uniqueId val="{00000009-26DB-4BF2-B4FC-9814C56F21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22834</c:v>
                </c:pt>
                <c:pt idx="3">
                  <c:v>22241</c:v>
                </c:pt>
                <c:pt idx="6">
                  <c:v>21716</c:v>
                </c:pt>
                <c:pt idx="9">
                  <c:v>21134</c:v>
                </c:pt>
                <c:pt idx="12">
                  <c:v>21774</c:v>
                </c:pt>
              </c:numCache>
            </c:numRef>
          </c:val>
          <c:extLst>
            <c:ext xmlns:c16="http://schemas.microsoft.com/office/drawing/2014/chart" uri="{C3380CC4-5D6E-409C-BE32-E72D297353CC}">
              <c16:uniqueId val="{0000000A-26DB-4BF2-B4FC-9814C56F21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8971</c:v>
                </c:pt>
                <c:pt idx="2">
                  <c:v>#N/A</c:v>
                </c:pt>
                <c:pt idx="3">
                  <c:v>#N/A</c:v>
                </c:pt>
                <c:pt idx="4">
                  <c:v>8319</c:v>
                </c:pt>
                <c:pt idx="5">
                  <c:v>#N/A</c:v>
                </c:pt>
                <c:pt idx="6">
                  <c:v>#N/A</c:v>
                </c:pt>
                <c:pt idx="7">
                  <c:v>6014</c:v>
                </c:pt>
                <c:pt idx="8">
                  <c:v>#N/A</c:v>
                </c:pt>
                <c:pt idx="9">
                  <c:v>#N/A</c:v>
                </c:pt>
                <c:pt idx="10">
                  <c:v>4466</c:v>
                </c:pt>
                <c:pt idx="11">
                  <c:v>#N/A</c:v>
                </c:pt>
                <c:pt idx="12">
                  <c:v>#N/A</c:v>
                </c:pt>
                <c:pt idx="13">
                  <c:v>5736</c:v>
                </c:pt>
                <c:pt idx="14">
                  <c:v>#N/A</c:v>
                </c:pt>
              </c:numCache>
            </c:numRef>
          </c:val>
          <c:smooth val="0"/>
          <c:extLst>
            <c:ext xmlns:c16="http://schemas.microsoft.com/office/drawing/2014/chart" uri="{C3380CC4-5D6E-409C-BE32-E72D297353CC}">
              <c16:uniqueId val="{0000000B-26DB-4BF2-B4FC-9814C56F21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1161</c:v>
                </c:pt>
                <c:pt idx="1">
                  <c:v>1168</c:v>
                </c:pt>
                <c:pt idx="2">
                  <c:v>1268</c:v>
                </c:pt>
              </c:numCache>
            </c:numRef>
          </c:val>
          <c:extLst>
            <c:ext xmlns:c16="http://schemas.microsoft.com/office/drawing/2014/chart" uri="{C3380CC4-5D6E-409C-BE32-E72D297353CC}">
              <c16:uniqueId val="{00000000-5AE3-476E-B851-07532325FB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223</c:v>
                </c:pt>
                <c:pt idx="1">
                  <c:v>205</c:v>
                </c:pt>
                <c:pt idx="2">
                  <c:v>240</c:v>
                </c:pt>
              </c:numCache>
            </c:numRef>
          </c:val>
          <c:extLst>
            <c:ext xmlns:c16="http://schemas.microsoft.com/office/drawing/2014/chart" uri="{C3380CC4-5D6E-409C-BE32-E72D297353CC}">
              <c16:uniqueId val="{00000001-5AE3-476E-B851-07532325FB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2006</c:v>
                </c:pt>
                <c:pt idx="1">
                  <c:v>2456</c:v>
                </c:pt>
                <c:pt idx="2">
                  <c:v>2629</c:v>
                </c:pt>
              </c:numCache>
            </c:numRef>
          </c:val>
          <c:extLst>
            <c:ext xmlns:c16="http://schemas.microsoft.com/office/drawing/2014/chart" uri="{C3380CC4-5D6E-409C-BE32-E72D297353CC}">
              <c16:uniqueId val="{00000002-5AE3-476E-B851-07532325FB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北海道登別市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平成１９年度の比率の公表開始以降、公債費は増減を繰り返しながら減少しており、実質公債費比率の分子にあたる額においても近年減少傾向にある。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令和５年度においては、元利償還金及び算入公債費等が前年度に比べ微減、公営企業債の元利償還金に対する繰入金が微増した結果、実質公債費比率の分子にあたる額は前年度に比べ０．３億円減少した。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今後についても、市役所本庁舎建設事業など公共施設の建設や改修が控えていることから、事業の選択と集中を図り、計画的な財政運営に努める。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北海道登別市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の公表開始以降、退職手当負担金見込額は減少傾向で推移していたが、令和３年度は対象職員数の増や勤続年数別人員構成により増となっている。一般会計等に係る地方債残高は、登別市土地開発公社の解散に伴う第三セクター等改革推進債の起債により、平成２５年度に増加したが、各種地方債の償還終了に伴い減少傾向にあった。しかしながら、令和５年度は消防本部新庁舎建設事業に係る市債が大幅に増加したため、前年度に比べ、６．４億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基金の大幅な増加により充当可能財源等は前年度に比べ増加しており、将来負担比率の分子の額は大きく増となっている。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今後についても、地方債残高等の将来負担額の推移に注視しながら、中長期的な視点に立ち、計画的な地方債の発行を図るなど、財政の健全化に努める。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北海道登別市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令和５年度については、庁舎整備基金に２．１億円等の積み立てをはじめ、退職手当積立金に１．２億円の積み立てを行ったことにより、基金残高の合計は３．１億円増となった。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各事務事業の見直しを行うとともに、歳入の確保や歳出の縮減に取り組むなど、効率的な財政運営を図ることにより、基金残高の確保に努める。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・庁舎整備基金：庁舎の新築・改築または大規模改修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・ふるさとまちづくり応援基金：寄附者の意思の具体化による活力あるふるさとづくり及び協働のまちづくり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・退職手当積立金：職員に支給する退職手当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・一般廃棄物処理施設整備基金：一般廃棄物処理施設の整備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・観光開発基金：観光基盤の整備及び観光開発の推進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・庁舎整備基金：市役所本庁舎建設事業費に係る取り崩しにより０．２億円減少した一方、寄附等により２．１億円を積み立てたことに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・ふるさとまちづくり応援基金：各種事業の財源として取り崩しにより２．４億円減少した一方、寄附等により２．２億円を積み立てた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・退職手当積立金：退職手当支給に係る取り崩しにより０．２億円減少した一方、１．２億円を積み立てたことによる増。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・一般廃棄物処理施設整備基金：一般廃棄物処理施設の整備に係る取り崩しにより０．３億円減少した一方、整備に備え０．４億円を積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・観光開発基金：ＪＲ登別駅エレベーター等設置事業補助金に係る取り崩しにより３．１億円減少した一方、入湯税の超過税率適用等に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より、１．５億円を積み立てたことによる減。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・その他特定目的基金全体：それぞれの基金の使途及び目的に沿い、計画的な積み立て及び取り崩しをする。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執行段階において歳出の抑制に努めたことで財源が確保できたことから積み立てを行ったことにより、基金残高合計は１．０億円増となった。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各事務事業の見直しを行うとともに、歳入の確保や歳出の縮減に取り組むなど、効率的な財政運営を図ることにより、基金残高の確保に努める。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臨時財政対策債の増等により、前年度から０．３億の増。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計画的な地方債の発行を図りつつ、償還に必要な財源を確保し、財政の健全化に努める。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44,134
212.21
26,102,421
24,997,359
783,428
11,896,590
21,774,018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財政力指数は概ね横ばいで推移している。類似団体比較においては、類似団体平均よりやや高い数値となっている。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引き続き、課税客体の適正な把握に努めるとともに、滞納額の圧縮や徴収業務の強化による財源確保など、財政基盤の強化に努める。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24493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令和５年度は、普通交付税や臨時財政対策債が減となったほか、消防本部新庁舎建設事業費の増により、前年度から１．６ポイント悪化した。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依然として歳入全体に占める市税の割合が低く財政基盤が脆弱であることに加え、公債費については過去の借入に係る償還が続いており、これらが経常収支比率を高くしている要因となっている。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事業で借り入れた地方債の償還が控えており、高い水準で推移することが予想されるため、予算編成の精度をあげ財源の有効活用を図ることにより、財源の弾力性の確保及び安定的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51562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7569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145796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161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64</xdr:row>
      <xdr:rowOff>53848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1612"/>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53848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1565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144289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17289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公共施設等の老朽化に伴う維持補修費の増等により、当決算額は増加傾向を示している。令和５年度は物価高騰の影響により燃料費・光熱水費が嵩んだものの、類似団体比較においては平均を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今後においても、維持補修費の増加は避けがたいものであるが、計画的な施策の維持管理により、維持補修費の平準化、抑制を図るとともに、経常経費の削減に努める。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107519</xdr:rowOff>
    </xdr:from>
    <xdr:to>
      <xdr:col>23</xdr:col>
      <xdr:colOff>133350</xdr:colOff>
      <xdr:row>81</xdr:row>
      <xdr:rowOff>118272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94969"/>
          <a:ext cx="838200" cy="1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65658</xdr:rowOff>
    </xdr:from>
    <xdr:to>
      <xdr:col>19</xdr:col>
      <xdr:colOff>133350</xdr:colOff>
      <xdr:row>81</xdr:row>
      <xdr:rowOff>107519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53108"/>
          <a:ext cx="889000" cy="4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62847</xdr:rowOff>
    </xdr:from>
    <xdr:to>
      <xdr:col>15</xdr:col>
      <xdr:colOff>82550</xdr:colOff>
      <xdr:row>81</xdr:row>
      <xdr:rowOff>65658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50297"/>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11517</xdr:rowOff>
    </xdr:from>
    <xdr:to>
      <xdr:col>11</xdr:col>
      <xdr:colOff>31750</xdr:colOff>
      <xdr:row>81</xdr:row>
      <xdr:rowOff>62847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98967"/>
          <a:ext cx="889000" cy="5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67472</xdr:rowOff>
    </xdr:from>
    <xdr:to>
      <xdr:col>23</xdr:col>
      <xdr:colOff>184150</xdr:colOff>
      <xdr:row>81</xdr:row>
      <xdr:rowOff>169072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5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83999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9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56719</xdr:rowOff>
    </xdr:from>
    <xdr:to>
      <xdr:col>19</xdr:col>
      <xdr:colOff>184150</xdr:colOff>
      <xdr:row>81</xdr:row>
      <xdr:rowOff>158319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168496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3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14858</xdr:rowOff>
    </xdr:from>
    <xdr:to>
      <xdr:col>15</xdr:col>
      <xdr:colOff>133350</xdr:colOff>
      <xdr:row>81</xdr:row>
      <xdr:rowOff>116458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0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126635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7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12047</xdr:rowOff>
    </xdr:from>
    <xdr:to>
      <xdr:col>11</xdr:col>
      <xdr:colOff>82550</xdr:colOff>
      <xdr:row>81</xdr:row>
      <xdr:rowOff>113647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123824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132167</xdr:rowOff>
    </xdr:from>
    <xdr:to>
      <xdr:col>7</xdr:col>
      <xdr:colOff>31750</xdr:colOff>
      <xdr:row>81</xdr:row>
      <xdr:rowOff>62317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4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72494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1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ラスパイレス指数はやや改善傾向に推移しており、令和５年度においては類似団体平均との差を最も縮める結果となったものの、依然として類似団体平均を下回っている状況にある。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今後も国に準じて適正な給与水準を確保する。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087929"/>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82</xdr:row>
      <xdr:rowOff>29029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39155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28121</xdr:rowOff>
    </xdr:from>
    <xdr:to>
      <xdr:col>72</xdr:col>
      <xdr:colOff>203200</xdr:colOff>
      <xdr:row>81</xdr:row>
      <xdr:rowOff>79829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39155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11793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39672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132443</xdr:rowOff>
    </xdr:from>
    <xdr:to>
      <xdr:col>64</xdr:col>
      <xdr:colOff>152400</xdr:colOff>
      <xdr:row>82</xdr:row>
      <xdr:rowOff>62593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72770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職員数は、概ね横ばいで推移しているが、類似団体の平均を下回っている状況にある。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等に取り組むとともに、新たな行政課題や社会情勢の動向などに対応できるよう、効率的な行政システムを構築し、将来にわたって一定水準以上の行政サービスを市民に提供できるよう適正な定員確保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39074</xdr:rowOff>
    </xdr:from>
    <xdr:to>
      <xdr:col>81</xdr:col>
      <xdr:colOff>44450</xdr:colOff>
      <xdr:row>60</xdr:row>
      <xdr:rowOff>52747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26074"/>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34248</xdr:rowOff>
    </xdr:from>
    <xdr:to>
      <xdr:col>77</xdr:col>
      <xdr:colOff>44450</xdr:colOff>
      <xdr:row>60</xdr:row>
      <xdr:rowOff>39074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212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29019</xdr:rowOff>
    </xdr:from>
    <xdr:to>
      <xdr:col>72</xdr:col>
      <xdr:colOff>203200</xdr:colOff>
      <xdr:row>60</xdr:row>
      <xdr:rowOff>34248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16019"/>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22182</xdr:rowOff>
    </xdr:from>
    <xdr:to>
      <xdr:col>68</xdr:col>
      <xdr:colOff>152400</xdr:colOff>
      <xdr:row>60</xdr:row>
      <xdr:rowOff>29019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09182"/>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1947</xdr:rowOff>
    </xdr:from>
    <xdr:to>
      <xdr:col>81</xdr:col>
      <xdr:colOff>95250</xdr:colOff>
      <xdr:row>60</xdr:row>
      <xdr:rowOff>103547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18474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159724</xdr:rowOff>
    </xdr:from>
    <xdr:to>
      <xdr:col>77</xdr:col>
      <xdr:colOff>95250</xdr:colOff>
      <xdr:row>60</xdr:row>
      <xdr:rowOff>89874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100051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4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154898</xdr:rowOff>
    </xdr:from>
    <xdr:to>
      <xdr:col>73</xdr:col>
      <xdr:colOff>44450</xdr:colOff>
      <xdr:row>60</xdr:row>
      <xdr:rowOff>85048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95225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3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149669</xdr:rowOff>
    </xdr:from>
    <xdr:to>
      <xdr:col>68</xdr:col>
      <xdr:colOff>203200</xdr:colOff>
      <xdr:row>60</xdr:row>
      <xdr:rowOff>79819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6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89996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3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142832</xdr:rowOff>
    </xdr:from>
    <xdr:to>
      <xdr:col>64</xdr:col>
      <xdr:colOff>152400</xdr:colOff>
      <xdr:row>60</xdr:row>
      <xdr:rowOff>72982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83159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令和５年度は、大型事業に係る地方債の借入に伴い地方債残高が増加したものの、歳入総額が前年度より増加したため、実質公債費比率自体は前年度より０．５ポイント改善している。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今後についても、市役所本庁舎建設事業やクリンクルセンター再延命化事業が控えていることから、事業の選択と集中を図り、計画的な財政運営に努める。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117324</xdr:rowOff>
    </xdr:from>
    <xdr:to>
      <xdr:col>81</xdr:col>
      <xdr:colOff>44450</xdr:colOff>
      <xdr:row>43</xdr:row>
      <xdr:rowOff>3326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18224"/>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3326</xdr:rowOff>
    </xdr:from>
    <xdr:to>
      <xdr:col>77</xdr:col>
      <xdr:colOff>44450</xdr:colOff>
      <xdr:row>43</xdr:row>
      <xdr:rowOff>60778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756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60778</xdr:rowOff>
    </xdr:from>
    <xdr:to>
      <xdr:col>72</xdr:col>
      <xdr:colOff>203200</xdr:colOff>
      <xdr:row>44</xdr:row>
      <xdr:rowOff>4233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3312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27215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5480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123976</xdr:rowOff>
    </xdr:from>
    <xdr:to>
      <xdr:col>77</xdr:col>
      <xdr:colOff>95250</xdr:colOff>
      <xdr:row>43</xdr:row>
      <xdr:rowOff>54126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38903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9978</xdr:rowOff>
    </xdr:from>
    <xdr:to>
      <xdr:col>73</xdr:col>
      <xdr:colOff>44450</xdr:colOff>
      <xdr:row>43</xdr:row>
      <xdr:rowOff>111578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96355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147865</xdr:rowOff>
    </xdr:from>
    <xdr:to>
      <xdr:col>64</xdr:col>
      <xdr:colOff>152400</xdr:colOff>
      <xdr:row>44</xdr:row>
      <xdr:rowOff>78015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62792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令和５年度においては、ここ数年の改善傾向から一変し、大型事業に係る地方債の借入に伴い地方債残高が増となったことにより、前年度より１２．３ポイント悪化した。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大型事業で借り入れた地方債の償還等により苦しい財政運営が予想されるものの、地方債残高等の将来負担額の推移に注視しながら、中長期的な視点に立ち、計画的な地方債の発行を図るなど、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58360</xdr:rowOff>
    </xdr:from>
    <xdr:to>
      <xdr:col>81</xdr:col>
      <xdr:colOff>44450</xdr:colOff>
      <xdr:row>17</xdr:row>
      <xdr:rowOff>28242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801560"/>
          <a:ext cx="838200" cy="1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58360</xdr:rowOff>
    </xdr:from>
    <xdr:to>
      <xdr:col>77</xdr:col>
      <xdr:colOff>44450</xdr:colOff>
      <xdr:row>17</xdr:row>
      <xdr:rowOff>38584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801560"/>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38584</xdr:rowOff>
    </xdr:from>
    <xdr:to>
      <xdr:col>72</xdr:col>
      <xdr:colOff>203200</xdr:colOff>
      <xdr:row>18</xdr:row>
      <xdr:rowOff>167035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953234"/>
          <a:ext cx="889000" cy="29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167035</xdr:rowOff>
    </xdr:from>
    <xdr:to>
      <xdr:col>68</xdr:col>
      <xdr:colOff>152400</xdr:colOff>
      <xdr:row>19</xdr:row>
      <xdr:rowOff>101298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253135"/>
          <a:ext cx="8890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148892</xdr:rowOff>
    </xdr:from>
    <xdr:to>
      <xdr:col>81</xdr:col>
      <xdr:colOff>95250</xdr:colOff>
      <xdr:row>17</xdr:row>
      <xdr:rowOff>79042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8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120969</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8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7560</xdr:rowOff>
    </xdr:from>
    <xdr:to>
      <xdr:col>77</xdr:col>
      <xdr:colOff>95250</xdr:colOff>
      <xdr:row>16</xdr:row>
      <xdr:rowOff>109160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7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93937</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83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159234</xdr:rowOff>
    </xdr:from>
    <xdr:to>
      <xdr:col>73</xdr:col>
      <xdr:colOff>44450</xdr:colOff>
      <xdr:row>17</xdr:row>
      <xdr:rowOff>89384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9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74161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98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116235</xdr:rowOff>
    </xdr:from>
    <xdr:to>
      <xdr:col>68</xdr:col>
      <xdr:colOff>203200</xdr:colOff>
      <xdr:row>19</xdr:row>
      <xdr:rowOff>46385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2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31162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28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50498</xdr:rowOff>
    </xdr:from>
    <xdr:to>
      <xdr:col>64</xdr:col>
      <xdr:colOff>152400</xdr:colOff>
      <xdr:row>19</xdr:row>
      <xdr:rowOff>152098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3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136875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39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44,134
212.21
26,102,421
24,997,359
783,428
11,896,590
21,774,018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人件費に係る経常収支比率は、概ね横ばいで推移しており、令和５年度は前年度から０．５ポイント悪化し、依然類似団体平均を上回る状況にある。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人口１，０００人あたり職員数では、類似団体平均を下回っており、さらなる人件費の削減は難しい状況であることから、今後も同様の傾向が見られると推測される。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4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物件費に係る経常収支比率は、令和５年度は物価高騰の影響で増となり前年度から０．５ポイント悪化し、依然類似団体平均を上回る状況にある。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今後においても、事務経費やランニングコストなど歳出の抑制を図り、比率低下に努める。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62230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8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70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23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扶助費に係る経常収支比率は、概ね横ばいで推移しており、令和５年度は前年度と同一ポイントとなり、類似団体と比較して高い水準で推移している。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今後においても社会保障関係費の増が見込まれ、高い水準で推移することが予想される。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3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9978</xdr:rowOff>
    </xdr:from>
    <xdr:to>
      <xdr:col>19</xdr:col>
      <xdr:colOff>187325</xdr:colOff>
      <xdr:row>59</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25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9978</xdr:rowOff>
    </xdr:from>
    <xdr:to>
      <xdr:col>15</xdr:col>
      <xdr:colOff>98425</xdr:colOff>
      <xdr:row>59</xdr:row>
      <xdr:rowOff>75293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25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75293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71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130628</xdr:rowOff>
    </xdr:from>
    <xdr:to>
      <xdr:col>15</xdr:col>
      <xdr:colOff>149225</xdr:colOff>
      <xdr:row>59</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45555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24493</xdr:rowOff>
    </xdr:from>
    <xdr:to>
      <xdr:col>11</xdr:col>
      <xdr:colOff>60325</xdr:colOff>
      <xdr:row>59</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110870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その他の経費に係る経常収支比率は、その大部分を他会計に対する繰出金が占めており、近年はほぼ横ばいで推移しているものの、類似団体を上回る状況となっている。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他会計に対する繰出金については、より一層計画的な財政運営を図ることで、一般会計における繰出金の抑制に努める。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166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72572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170543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404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0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補助費等に係る経常収支比率は、前年度と同一ポイントとなり、類似団体平均より６．３ポイント下回っている状況にある。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今後においても、同水準で推移するものと推測される。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16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93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170434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公債費に係る経常収支比率は、歳出全体に占める割合が減少したことに伴い、令和５年度は前年度から０．６ポイント改善し、ここ数年で初めて類似団体平均を下回る結果となった。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今後においては、市役所本庁舎建設事業やクリンクルセンター再延命化事業等大型事業が控えていることから、事業の選択と集中を図り、弾力性のある財政運営が図られるよう努める。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113393</xdr:rowOff>
    </xdr:from>
    <xdr:to>
      <xdr:col>24</xdr:col>
      <xdr:colOff>25400</xdr:colOff>
      <xdr:row>78</xdr:row>
      <xdr:rowOff>7257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15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7257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4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170543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477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170543</xdr:rowOff>
    </xdr:from>
    <xdr:to>
      <xdr:col>11</xdr:col>
      <xdr:colOff>9525</xdr:colOff>
      <xdr:row>79</xdr:row>
      <xdr:rowOff>9979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436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79120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127907</xdr:rowOff>
    </xdr:from>
    <xdr:to>
      <xdr:col>20</xdr:col>
      <xdr:colOff>38100</xdr:colOff>
      <xdr:row>78</xdr:row>
      <xdr:rowOff>58057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42834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119743</xdr:rowOff>
    </xdr:from>
    <xdr:to>
      <xdr:col>11</xdr:col>
      <xdr:colOff>60325</xdr:colOff>
      <xdr:row>79</xdr:row>
      <xdr:rowOff>49893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34670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経常収支比率全体では、類似団体の平均を２．７ポイント上回っており、扶助費や物件費が上昇傾向であるため、類似団体の比率よりやや高い状況となっている。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義務的経費の抑制に努めるほか、事業評価や予算編成等において事業の有効性や必要性、予算の規模などを検証のうえ、各事務事業について必要な見直しを行い、歳出予算の適正化・効率化により財政の弾力性が確保されるよう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67513"/>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165863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25780"/>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78</xdr:row>
      <xdr:rowOff>163576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2578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53848</xdr:rowOff>
    </xdr:from>
    <xdr:to>
      <xdr:col>69</xdr:col>
      <xdr:colOff>92075</xdr:colOff>
      <xdr:row>78</xdr:row>
      <xdr:rowOff>163576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4269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112776</xdr:rowOff>
    </xdr:from>
    <xdr:to>
      <xdr:col>69</xdr:col>
      <xdr:colOff>142875</xdr:colOff>
      <xdr:row>79</xdr:row>
      <xdr:rowOff>42926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27703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99579</xdr:rowOff>
    </xdr:from>
    <xdr:to>
      <xdr:col>29</xdr:col>
      <xdr:colOff>127000</xdr:colOff>
      <xdr:row>18</xdr:row>
      <xdr:rowOff>118843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33304"/>
          <a:ext cx="647700" cy="19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118843</xdr:rowOff>
    </xdr:from>
    <xdr:to>
      <xdr:col>26</xdr:col>
      <xdr:colOff>50800</xdr:colOff>
      <xdr:row>18</xdr:row>
      <xdr:rowOff>126288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52568"/>
          <a:ext cx="698500" cy="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126288</xdr:rowOff>
    </xdr:from>
    <xdr:to>
      <xdr:col>22</xdr:col>
      <xdr:colOff>114300</xdr:colOff>
      <xdr:row>18</xdr:row>
      <xdr:rowOff>132658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60013"/>
          <a:ext cx="698500" cy="6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130963</xdr:rowOff>
    </xdr:from>
    <xdr:to>
      <xdr:col>18</xdr:col>
      <xdr:colOff>177800</xdr:colOff>
      <xdr:row>18</xdr:row>
      <xdr:rowOff>132658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64688"/>
          <a:ext cx="698500" cy="1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48779</xdr:rowOff>
    </xdr:from>
    <xdr:to>
      <xdr:col>29</xdr:col>
      <xdr:colOff>177800</xdr:colOff>
      <xdr:row>18</xdr:row>
      <xdr:rowOff>150379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8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128806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68043</xdr:rowOff>
    </xdr:from>
    <xdr:to>
      <xdr:col>26</xdr:col>
      <xdr:colOff>101600</xdr:colOff>
      <xdr:row>18</xdr:row>
      <xdr:rowOff>169643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01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154420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88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75487</xdr:rowOff>
    </xdr:from>
    <xdr:to>
      <xdr:col>22</xdr:col>
      <xdr:colOff>165100</xdr:colOff>
      <xdr:row>19</xdr:row>
      <xdr:rowOff>5638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092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161865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9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81858</xdr:rowOff>
    </xdr:from>
    <xdr:to>
      <xdr:col>19</xdr:col>
      <xdr:colOff>38100</xdr:colOff>
      <xdr:row>19</xdr:row>
      <xdr:rowOff>12008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15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168235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0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80162</xdr:rowOff>
    </xdr:from>
    <xdr:to>
      <xdr:col>15</xdr:col>
      <xdr:colOff>101600</xdr:colOff>
      <xdr:row>19</xdr:row>
      <xdr:rowOff>10313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1388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166540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136544</xdr:rowOff>
    </xdr:from>
    <xdr:to>
      <xdr:col>29</xdr:col>
      <xdr:colOff>127000</xdr:colOff>
      <xdr:row>36</xdr:row>
      <xdr:rowOff>140601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89794"/>
          <a:ext cx="647700" cy="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125379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78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136544</xdr:rowOff>
    </xdr:from>
    <xdr:to>
      <xdr:col>26</xdr:col>
      <xdr:colOff>50800</xdr:colOff>
      <xdr:row>36</xdr:row>
      <xdr:rowOff>142145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89794"/>
          <a:ext cx="698500" cy="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108026</xdr:rowOff>
    </xdr:from>
    <xdr:to>
      <xdr:col>22</xdr:col>
      <xdr:colOff>114300</xdr:colOff>
      <xdr:row>36</xdr:row>
      <xdr:rowOff>142145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61276"/>
          <a:ext cx="698500" cy="34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108026</xdr:rowOff>
    </xdr:from>
    <xdr:to>
      <xdr:col>18</xdr:col>
      <xdr:colOff>177800</xdr:colOff>
      <xdr:row>36</xdr:row>
      <xdr:rowOff>128143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61276"/>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89801</xdr:rowOff>
    </xdr:from>
    <xdr:to>
      <xdr:col>29</xdr:col>
      <xdr:colOff>177800</xdr:colOff>
      <xdr:row>37</xdr:row>
      <xdr:rowOff>19951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3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277778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85744</xdr:rowOff>
    </xdr:from>
    <xdr:to>
      <xdr:col>26</xdr:col>
      <xdr:colOff>101600</xdr:colOff>
      <xdr:row>37</xdr:row>
      <xdr:rowOff>15894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8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197521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0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91345</xdr:rowOff>
    </xdr:from>
    <xdr:to>
      <xdr:col>22</xdr:col>
      <xdr:colOff>165100</xdr:colOff>
      <xdr:row>37</xdr:row>
      <xdr:rowOff>21495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4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203122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1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57226</xdr:rowOff>
    </xdr:from>
    <xdr:to>
      <xdr:col>19</xdr:col>
      <xdr:colOff>38100</xdr:colOff>
      <xdr:row>36</xdr:row>
      <xdr:rowOff>158826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10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169003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77343</xdr:rowOff>
    </xdr:from>
    <xdr:to>
      <xdr:col>15</xdr:col>
      <xdr:colOff>101600</xdr:colOff>
      <xdr:row>37</xdr:row>
      <xdr:rowOff>7493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0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189120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9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44,134
212.21
26,102,421
24,997,359
783,428
11,896,590
21,774,018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81868</xdr:rowOff>
    </xdr:from>
    <xdr:to>
      <xdr:col>24</xdr:col>
      <xdr:colOff>63500</xdr:colOff>
      <xdr:row>37</xdr:row>
      <xdr:rowOff>92734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5518"/>
          <a:ext cx="838200" cy="1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92734</xdr:rowOff>
    </xdr:from>
    <xdr:to>
      <xdr:col>19</xdr:col>
      <xdr:colOff>177800</xdr:colOff>
      <xdr:row>37</xdr:row>
      <xdr:rowOff>97828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36384"/>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97828</xdr:rowOff>
    </xdr:from>
    <xdr:to>
      <xdr:col>15</xdr:col>
      <xdr:colOff>50800</xdr:colOff>
      <xdr:row>37</xdr:row>
      <xdr:rowOff>103223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41478"/>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103223</xdr:rowOff>
    </xdr:from>
    <xdr:to>
      <xdr:col>10</xdr:col>
      <xdr:colOff>114300</xdr:colOff>
      <xdr:row>37</xdr:row>
      <xdr:rowOff>115118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6873"/>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31068</xdr:rowOff>
    </xdr:from>
    <xdr:to>
      <xdr:col>24</xdr:col>
      <xdr:colOff>114300</xdr:colOff>
      <xdr:row>37</xdr:row>
      <xdr:rowOff>132668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140769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41934</xdr:rowOff>
    </xdr:from>
    <xdr:to>
      <xdr:col>20</xdr:col>
      <xdr:colOff>38100</xdr:colOff>
      <xdr:row>37</xdr:row>
      <xdr:rowOff>143534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8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134661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47028</xdr:rowOff>
    </xdr:from>
    <xdr:to>
      <xdr:col>15</xdr:col>
      <xdr:colOff>101600</xdr:colOff>
      <xdr:row>37</xdr:row>
      <xdr:rowOff>148628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139755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52423</xdr:rowOff>
    </xdr:from>
    <xdr:to>
      <xdr:col>10</xdr:col>
      <xdr:colOff>165100</xdr:colOff>
      <xdr:row>37</xdr:row>
      <xdr:rowOff>154023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145150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8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64318</xdr:rowOff>
    </xdr:from>
    <xdr:to>
      <xdr:col>6</xdr:col>
      <xdr:colOff>38100</xdr:colOff>
      <xdr:row>37</xdr:row>
      <xdr:rowOff>165918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157045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93555</xdr:rowOff>
    </xdr:from>
    <xdr:to>
      <xdr:col>24</xdr:col>
      <xdr:colOff>63500</xdr:colOff>
      <xdr:row>56</xdr:row>
      <xdr:rowOff>102018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94755"/>
          <a:ext cx="838200" cy="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93555</xdr:rowOff>
    </xdr:from>
    <xdr:to>
      <xdr:col>19</xdr:col>
      <xdr:colOff>177800</xdr:colOff>
      <xdr:row>56</xdr:row>
      <xdr:rowOff>144912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4755"/>
          <a:ext cx="889000" cy="5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123017</xdr:rowOff>
    </xdr:from>
    <xdr:to>
      <xdr:col>15</xdr:col>
      <xdr:colOff>50800</xdr:colOff>
      <xdr:row>56</xdr:row>
      <xdr:rowOff>144912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24217"/>
          <a:ext cx="889000" cy="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123017</xdr:rowOff>
    </xdr:from>
    <xdr:to>
      <xdr:col>10</xdr:col>
      <xdr:colOff>114300</xdr:colOff>
      <xdr:row>56</xdr:row>
      <xdr:rowOff>159337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24217"/>
          <a:ext cx="889000" cy="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51218</xdr:rowOff>
    </xdr:from>
    <xdr:to>
      <xdr:col>24</xdr:col>
      <xdr:colOff>114300</xdr:colOff>
      <xdr:row>56</xdr:row>
      <xdr:rowOff>152818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29645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42755</xdr:rowOff>
    </xdr:from>
    <xdr:to>
      <xdr:col>20</xdr:col>
      <xdr:colOff>38100</xdr:colOff>
      <xdr:row>56</xdr:row>
      <xdr:rowOff>144355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135482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94112</xdr:rowOff>
    </xdr:from>
    <xdr:to>
      <xdr:col>15</xdr:col>
      <xdr:colOff>101600</xdr:colOff>
      <xdr:row>57</xdr:row>
      <xdr:rowOff>24262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9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15389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8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72217</xdr:rowOff>
    </xdr:from>
    <xdr:to>
      <xdr:col>10</xdr:col>
      <xdr:colOff>165100</xdr:colOff>
      <xdr:row>57</xdr:row>
      <xdr:rowOff>2367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7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164944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108537</xdr:rowOff>
    </xdr:from>
    <xdr:to>
      <xdr:col>6</xdr:col>
      <xdr:colOff>38100</xdr:colOff>
      <xdr:row>57</xdr:row>
      <xdr:rowOff>38687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29814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0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28440</xdr:rowOff>
    </xdr:from>
    <xdr:to>
      <xdr:col>24</xdr:col>
      <xdr:colOff>63500</xdr:colOff>
      <xdr:row>77</xdr:row>
      <xdr:rowOff>34361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30090"/>
          <a:ext cx="8382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14244</xdr:rowOff>
    </xdr:from>
    <xdr:to>
      <xdr:col>19</xdr:col>
      <xdr:colOff>177800</xdr:colOff>
      <xdr:row>77</xdr:row>
      <xdr:rowOff>28440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215894"/>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14244</xdr:rowOff>
    </xdr:from>
    <xdr:to>
      <xdr:col>15</xdr:col>
      <xdr:colOff>50800</xdr:colOff>
      <xdr:row>77</xdr:row>
      <xdr:rowOff>93797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15894"/>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93797</xdr:rowOff>
    </xdr:from>
    <xdr:to>
      <xdr:col>10</xdr:col>
      <xdr:colOff>114300</xdr:colOff>
      <xdr:row>77</xdr:row>
      <xdr:rowOff>108200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95447"/>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167888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6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155011</xdr:rowOff>
    </xdr:from>
    <xdr:to>
      <xdr:col>24</xdr:col>
      <xdr:colOff>114300</xdr:colOff>
      <xdr:row>77</xdr:row>
      <xdr:rowOff>85161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6438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149090</xdr:rowOff>
    </xdr:from>
    <xdr:to>
      <xdr:col>20</xdr:col>
      <xdr:colOff>38100</xdr:colOff>
      <xdr:row>77</xdr:row>
      <xdr:rowOff>79240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95767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9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134894</xdr:rowOff>
    </xdr:from>
    <xdr:to>
      <xdr:col>15</xdr:col>
      <xdr:colOff>101600</xdr:colOff>
      <xdr:row>77</xdr:row>
      <xdr:rowOff>65044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81571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9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42997</xdr:rowOff>
    </xdr:from>
    <xdr:to>
      <xdr:col>10</xdr:col>
      <xdr:colOff>165100</xdr:colOff>
      <xdr:row>77</xdr:row>
      <xdr:rowOff>144597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161124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1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57400</xdr:rowOff>
    </xdr:from>
    <xdr:to>
      <xdr:col>6</xdr:col>
      <xdr:colOff>38100</xdr:colOff>
      <xdr:row>77</xdr:row>
      <xdr:rowOff>159000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4077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3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17791</xdr:rowOff>
    </xdr:from>
    <xdr:to>
      <xdr:col>24</xdr:col>
      <xdr:colOff>63500</xdr:colOff>
      <xdr:row>96</xdr:row>
      <xdr:rowOff>74000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76991"/>
          <a:ext cx="838200" cy="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171416</xdr:rowOff>
    </xdr:from>
    <xdr:to>
      <xdr:col>19</xdr:col>
      <xdr:colOff>177800</xdr:colOff>
      <xdr:row>96</xdr:row>
      <xdr:rowOff>74000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59166"/>
          <a:ext cx="889000" cy="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171416</xdr:rowOff>
    </xdr:from>
    <xdr:to>
      <xdr:col>15</xdr:col>
      <xdr:colOff>50800</xdr:colOff>
      <xdr:row>97</xdr:row>
      <xdr:rowOff>13892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59166"/>
          <a:ext cx="889000" cy="18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13892</xdr:rowOff>
    </xdr:from>
    <xdr:to>
      <xdr:col>10</xdr:col>
      <xdr:colOff>114300</xdr:colOff>
      <xdr:row>97</xdr:row>
      <xdr:rowOff>58331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44542"/>
          <a:ext cx="88900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138441</xdr:rowOff>
    </xdr:from>
    <xdr:to>
      <xdr:col>24</xdr:col>
      <xdr:colOff>114300</xdr:colOff>
      <xdr:row>96</xdr:row>
      <xdr:rowOff>68591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161318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7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23200</xdr:rowOff>
    </xdr:from>
    <xdr:to>
      <xdr:col>20</xdr:col>
      <xdr:colOff>38100</xdr:colOff>
      <xdr:row>96</xdr:row>
      <xdr:rowOff>124800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141327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5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120616</xdr:rowOff>
    </xdr:from>
    <xdr:to>
      <xdr:col>15</xdr:col>
      <xdr:colOff>101600</xdr:colOff>
      <xdr:row>96</xdr:row>
      <xdr:rowOff>50766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67293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8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134542</xdr:rowOff>
    </xdr:from>
    <xdr:to>
      <xdr:col>10</xdr:col>
      <xdr:colOff>165100</xdr:colOff>
      <xdr:row>97</xdr:row>
      <xdr:rowOff>64692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55819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8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7531</xdr:rowOff>
    </xdr:from>
    <xdr:to>
      <xdr:col>6</xdr:col>
      <xdr:colOff>38100</xdr:colOff>
      <xdr:row>97</xdr:row>
      <xdr:rowOff>109131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100258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73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165162</xdr:rowOff>
    </xdr:from>
    <xdr:to>
      <xdr:col>55</xdr:col>
      <xdr:colOff>0</xdr:colOff>
      <xdr:row>38</xdr:row>
      <xdr:rowOff>66522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08812"/>
          <a:ext cx="838200" cy="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165162</xdr:rowOff>
    </xdr:from>
    <xdr:to>
      <xdr:col>50</xdr:col>
      <xdr:colOff>114300</xdr:colOff>
      <xdr:row>38</xdr:row>
      <xdr:rowOff>39112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08812"/>
          <a:ext cx="8890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4041</xdr:rowOff>
    </xdr:from>
    <xdr:to>
      <xdr:col>45</xdr:col>
      <xdr:colOff>177800</xdr:colOff>
      <xdr:row>38</xdr:row>
      <xdr:rowOff>39112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76241"/>
          <a:ext cx="889000" cy="37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4041</xdr:rowOff>
    </xdr:from>
    <xdr:to>
      <xdr:col>41</xdr:col>
      <xdr:colOff>50800</xdr:colOff>
      <xdr:row>38</xdr:row>
      <xdr:rowOff>81076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76241"/>
          <a:ext cx="889000" cy="4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15722</xdr:rowOff>
    </xdr:from>
    <xdr:to>
      <xdr:col>55</xdr:col>
      <xdr:colOff>50800</xdr:colOff>
      <xdr:row>38</xdr:row>
      <xdr:rowOff>117322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5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102099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114362</xdr:rowOff>
    </xdr:from>
    <xdr:to>
      <xdr:col>50</xdr:col>
      <xdr:colOff>165100</xdr:colOff>
      <xdr:row>38</xdr:row>
      <xdr:rowOff>44512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5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35639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5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159762</xdr:rowOff>
    </xdr:from>
    <xdr:to>
      <xdr:col>46</xdr:col>
      <xdr:colOff>38100</xdr:colOff>
      <xdr:row>38</xdr:row>
      <xdr:rowOff>89912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81039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124691</xdr:rowOff>
    </xdr:from>
    <xdr:to>
      <xdr:col>41</xdr:col>
      <xdr:colOff>101600</xdr:colOff>
      <xdr:row>36</xdr:row>
      <xdr:rowOff>54841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45968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2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30276</xdr:rowOff>
    </xdr:from>
    <xdr:to>
      <xdr:col>36</xdr:col>
      <xdr:colOff>165100</xdr:colOff>
      <xdr:row>38</xdr:row>
      <xdr:rowOff>131876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123003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64742</xdr:rowOff>
    </xdr:from>
    <xdr:to>
      <xdr:col>55</xdr:col>
      <xdr:colOff>0</xdr:colOff>
      <xdr:row>56</xdr:row>
      <xdr:rowOff>68091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494492"/>
          <a:ext cx="838200" cy="17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68091</xdr:rowOff>
    </xdr:from>
    <xdr:to>
      <xdr:col>50</xdr:col>
      <xdr:colOff>114300</xdr:colOff>
      <xdr:row>56</xdr:row>
      <xdr:rowOff>127773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669291"/>
          <a:ext cx="889000" cy="5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83087</xdr:rowOff>
    </xdr:from>
    <xdr:to>
      <xdr:col>45</xdr:col>
      <xdr:colOff>177800</xdr:colOff>
      <xdr:row>56</xdr:row>
      <xdr:rowOff>127773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684287"/>
          <a:ext cx="889000" cy="4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18422</xdr:rowOff>
    </xdr:from>
    <xdr:to>
      <xdr:col>41</xdr:col>
      <xdr:colOff>50800</xdr:colOff>
      <xdr:row>56</xdr:row>
      <xdr:rowOff>83087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448172"/>
          <a:ext cx="889000" cy="2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13942</xdr:rowOff>
    </xdr:from>
    <xdr:to>
      <xdr:col>55</xdr:col>
      <xdr:colOff>50800</xdr:colOff>
      <xdr:row>55</xdr:row>
      <xdr:rowOff>115542</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4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36819</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2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17291</xdr:rowOff>
    </xdr:from>
    <xdr:to>
      <xdr:col>50</xdr:col>
      <xdr:colOff>165100</xdr:colOff>
      <xdr:row>56</xdr:row>
      <xdr:rowOff>118891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110018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76973</xdr:rowOff>
    </xdr:from>
    <xdr:to>
      <xdr:col>46</xdr:col>
      <xdr:colOff>38100</xdr:colOff>
      <xdr:row>57</xdr:row>
      <xdr:rowOff>7123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169700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32287</xdr:rowOff>
    </xdr:from>
    <xdr:to>
      <xdr:col>41</xdr:col>
      <xdr:colOff>101600</xdr:colOff>
      <xdr:row>56</xdr:row>
      <xdr:rowOff>133887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6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2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139072</xdr:rowOff>
    </xdr:from>
    <xdr:to>
      <xdr:col>36</xdr:col>
      <xdr:colOff>165100</xdr:colOff>
      <xdr:row>55</xdr:row>
      <xdr:rowOff>69222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3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85749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154012</xdr:rowOff>
    </xdr:from>
    <xdr:to>
      <xdr:col>55</xdr:col>
      <xdr:colOff>0</xdr:colOff>
      <xdr:row>77</xdr:row>
      <xdr:rowOff>115888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012762"/>
          <a:ext cx="838200" cy="30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115888</xdr:rowOff>
    </xdr:from>
    <xdr:to>
      <xdr:col>50</xdr:col>
      <xdr:colOff>114300</xdr:colOff>
      <xdr:row>78</xdr:row>
      <xdr:rowOff>142050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17538"/>
          <a:ext cx="889000" cy="1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142050</xdr:rowOff>
    </xdr:from>
    <xdr:to>
      <xdr:col>45</xdr:col>
      <xdr:colOff>177800</xdr:colOff>
      <xdr:row>79</xdr:row>
      <xdr:rowOff>15126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515150"/>
          <a:ext cx="889000" cy="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15126</xdr:rowOff>
    </xdr:from>
    <xdr:to>
      <xdr:col>41</xdr:col>
      <xdr:colOff>50800</xdr:colOff>
      <xdr:row>79</xdr:row>
      <xdr:rowOff>30074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559676"/>
          <a:ext cx="889000" cy="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103213</xdr:rowOff>
    </xdr:from>
    <xdr:to>
      <xdr:col>55</xdr:col>
      <xdr:colOff>50800</xdr:colOff>
      <xdr:row>76</xdr:row>
      <xdr:rowOff>33362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961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126090</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8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65088</xdr:rowOff>
    </xdr:from>
    <xdr:to>
      <xdr:col>50</xdr:col>
      <xdr:colOff>165100</xdr:colOff>
      <xdr:row>77</xdr:row>
      <xdr:rowOff>166688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91250</xdr:rowOff>
    </xdr:from>
    <xdr:to>
      <xdr:col>46</xdr:col>
      <xdr:colOff>38100</xdr:colOff>
      <xdr:row>79</xdr:row>
      <xdr:rowOff>21400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12527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135776</xdr:rowOff>
    </xdr:from>
    <xdr:to>
      <xdr:col>41</xdr:col>
      <xdr:colOff>101600</xdr:colOff>
      <xdr:row>79</xdr:row>
      <xdr:rowOff>65926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57053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6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150724</xdr:rowOff>
    </xdr:from>
    <xdr:to>
      <xdr:col>36</xdr:col>
      <xdr:colOff>165100</xdr:colOff>
      <xdr:row>79</xdr:row>
      <xdr:rowOff>80874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72001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1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38768</xdr:rowOff>
    </xdr:from>
    <xdr:to>
      <xdr:col>55</xdr:col>
      <xdr:colOff>0</xdr:colOff>
      <xdr:row>97</xdr:row>
      <xdr:rowOff>41996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69418"/>
          <a:ext cx="8382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165568</xdr:rowOff>
    </xdr:from>
    <xdr:to>
      <xdr:col>50</xdr:col>
      <xdr:colOff>114300</xdr:colOff>
      <xdr:row>97</xdr:row>
      <xdr:rowOff>41996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24768"/>
          <a:ext cx="889000" cy="4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165568</xdr:rowOff>
    </xdr:from>
    <xdr:to>
      <xdr:col>45</xdr:col>
      <xdr:colOff>177800</xdr:colOff>
      <xdr:row>97</xdr:row>
      <xdr:rowOff>42810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24768"/>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14656</xdr:rowOff>
    </xdr:from>
    <xdr:to>
      <xdr:col>41</xdr:col>
      <xdr:colOff>50800</xdr:colOff>
      <xdr:row>97</xdr:row>
      <xdr:rowOff>42810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473856"/>
          <a:ext cx="889000" cy="1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159418</xdr:rowOff>
    </xdr:from>
    <xdr:to>
      <xdr:col>55</xdr:col>
      <xdr:colOff>50800</xdr:colOff>
      <xdr:row>97</xdr:row>
      <xdr:rowOff>89568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137845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5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162646</xdr:rowOff>
    </xdr:from>
    <xdr:to>
      <xdr:col>50</xdr:col>
      <xdr:colOff>165100</xdr:colOff>
      <xdr:row>97</xdr:row>
      <xdr:rowOff>92796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2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83923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114768</xdr:rowOff>
    </xdr:from>
    <xdr:to>
      <xdr:col>46</xdr:col>
      <xdr:colOff>38100</xdr:colOff>
      <xdr:row>97</xdr:row>
      <xdr:rowOff>44918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36045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163460</xdr:rowOff>
    </xdr:from>
    <xdr:to>
      <xdr:col>41</xdr:col>
      <xdr:colOff>101600</xdr:colOff>
      <xdr:row>97</xdr:row>
      <xdr:rowOff>93610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2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84737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1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135306</xdr:rowOff>
    </xdr:from>
    <xdr:to>
      <xdr:col>36</xdr:col>
      <xdr:colOff>165100</xdr:colOff>
      <xdr:row>96</xdr:row>
      <xdr:rowOff>65456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81983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27839</xdr:rowOff>
    </xdr:from>
    <xdr:to>
      <xdr:col>85</xdr:col>
      <xdr:colOff>127000</xdr:colOff>
      <xdr:row>39</xdr:row>
      <xdr:rowOff>37744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14389"/>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21590</xdr:rowOff>
    </xdr:from>
    <xdr:to>
      <xdr:col>81</xdr:col>
      <xdr:colOff>50800</xdr:colOff>
      <xdr:row>39</xdr:row>
      <xdr:rowOff>37744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708140"/>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21590</xdr:rowOff>
    </xdr:from>
    <xdr:to>
      <xdr:col>76</xdr:col>
      <xdr:colOff>114300</xdr:colOff>
      <xdr:row>39</xdr:row>
      <xdr:rowOff>37592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7081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167856</xdr:rowOff>
    </xdr:from>
    <xdr:to>
      <xdr:col>71</xdr:col>
      <xdr:colOff>177800</xdr:colOff>
      <xdr:row>39</xdr:row>
      <xdr:rowOff>37592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82956"/>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63416</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158394</xdr:rowOff>
    </xdr:from>
    <xdr:to>
      <xdr:col>81</xdr:col>
      <xdr:colOff>101600</xdr:colOff>
      <xdr:row>39</xdr:row>
      <xdr:rowOff>88544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79671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6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142240</xdr:rowOff>
    </xdr:from>
    <xdr:to>
      <xdr:col>76</xdr:col>
      <xdr:colOff>165100</xdr:colOff>
      <xdr:row>39</xdr:row>
      <xdr:rowOff>72390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63517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158242</xdr:rowOff>
    </xdr:from>
    <xdr:to>
      <xdr:col>72</xdr:col>
      <xdr:colOff>38100</xdr:colOff>
      <xdr:row>39</xdr:row>
      <xdr:rowOff>88392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79519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766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117056</xdr:rowOff>
    </xdr:from>
    <xdr:to>
      <xdr:col>67</xdr:col>
      <xdr:colOff>101600</xdr:colOff>
      <xdr:row>39</xdr:row>
      <xdr:rowOff>47206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3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38333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2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112027</xdr:rowOff>
    </xdr:from>
    <xdr:to>
      <xdr:col>85</xdr:col>
      <xdr:colOff>127000</xdr:colOff>
      <xdr:row>77</xdr:row>
      <xdr:rowOff>116636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13677"/>
          <a:ext cx="8382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112027</xdr:rowOff>
    </xdr:from>
    <xdr:to>
      <xdr:col>81</xdr:col>
      <xdr:colOff>50800</xdr:colOff>
      <xdr:row>77</xdr:row>
      <xdr:rowOff>117666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1367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116281</xdr:rowOff>
    </xdr:from>
    <xdr:to>
      <xdr:col>76</xdr:col>
      <xdr:colOff>114300</xdr:colOff>
      <xdr:row>77</xdr:row>
      <xdr:rowOff>117666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17931"/>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116281</xdr:rowOff>
    </xdr:from>
    <xdr:to>
      <xdr:col>71</xdr:col>
      <xdr:colOff>177800</xdr:colOff>
      <xdr:row>77</xdr:row>
      <xdr:rowOff>131344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17931"/>
          <a:ext cx="889000" cy="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65836</xdr:rowOff>
    </xdr:from>
    <xdr:to>
      <xdr:col>85</xdr:col>
      <xdr:colOff>177800</xdr:colOff>
      <xdr:row>77</xdr:row>
      <xdr:rowOff>167436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44263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61227</xdr:rowOff>
    </xdr:from>
    <xdr:to>
      <xdr:col>81</xdr:col>
      <xdr:colOff>101600</xdr:colOff>
      <xdr:row>77</xdr:row>
      <xdr:rowOff>162827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153954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66866</xdr:rowOff>
    </xdr:from>
    <xdr:to>
      <xdr:col>76</xdr:col>
      <xdr:colOff>165100</xdr:colOff>
      <xdr:row>77</xdr:row>
      <xdr:rowOff>168466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65481</xdr:rowOff>
    </xdr:from>
    <xdr:to>
      <xdr:col>72</xdr:col>
      <xdr:colOff>38100</xdr:colOff>
      <xdr:row>77</xdr:row>
      <xdr:rowOff>167081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158208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5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80544</xdr:rowOff>
    </xdr:from>
    <xdr:to>
      <xdr:col>67</xdr:col>
      <xdr:colOff>101600</xdr:colOff>
      <xdr:row>78</xdr:row>
      <xdr:rowOff>10694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1821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135345</xdr:rowOff>
    </xdr:from>
    <xdr:to>
      <xdr:col>85</xdr:col>
      <xdr:colOff>127000</xdr:colOff>
      <xdr:row>98</xdr:row>
      <xdr:rowOff>147686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37445"/>
          <a:ext cx="838200" cy="1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92219</xdr:rowOff>
    </xdr:from>
    <xdr:to>
      <xdr:col>81</xdr:col>
      <xdr:colOff>50800</xdr:colOff>
      <xdr:row>98</xdr:row>
      <xdr:rowOff>147686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94319"/>
          <a:ext cx="889000" cy="5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92219</xdr:rowOff>
    </xdr:from>
    <xdr:to>
      <xdr:col>76</xdr:col>
      <xdr:colOff>114300</xdr:colOff>
      <xdr:row>98</xdr:row>
      <xdr:rowOff>148611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94319"/>
          <a:ext cx="889000" cy="5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148611</xdr:rowOff>
    </xdr:from>
    <xdr:to>
      <xdr:col>71</xdr:col>
      <xdr:colOff>177800</xdr:colOff>
      <xdr:row>99</xdr:row>
      <xdr:rowOff>1043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50711"/>
          <a:ext cx="889000" cy="2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84545</xdr:rowOff>
    </xdr:from>
    <xdr:to>
      <xdr:col>85</xdr:col>
      <xdr:colOff>177800</xdr:colOff>
      <xdr:row>99</xdr:row>
      <xdr:rowOff>14695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96886</xdr:rowOff>
    </xdr:from>
    <xdr:to>
      <xdr:col>81</xdr:col>
      <xdr:colOff>101600</xdr:colOff>
      <xdr:row>99</xdr:row>
      <xdr:rowOff>27036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18163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41419</xdr:rowOff>
    </xdr:from>
    <xdr:to>
      <xdr:col>76</xdr:col>
      <xdr:colOff>165100</xdr:colOff>
      <xdr:row>98</xdr:row>
      <xdr:rowOff>143019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134146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97811</xdr:rowOff>
    </xdr:from>
    <xdr:to>
      <xdr:col>72</xdr:col>
      <xdr:colOff>38100</xdr:colOff>
      <xdr:row>99</xdr:row>
      <xdr:rowOff>27961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19088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9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121693</xdr:rowOff>
    </xdr:from>
    <xdr:to>
      <xdr:col>67</xdr:col>
      <xdr:colOff>101600</xdr:colOff>
      <xdr:row>99</xdr:row>
      <xdr:rowOff>51843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42970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40069</xdr:rowOff>
    </xdr:from>
    <xdr:to>
      <xdr:col>116</xdr:col>
      <xdr:colOff>63500</xdr:colOff>
      <xdr:row>59</xdr:row>
      <xdr:rowOff>41211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5619"/>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37402</xdr:rowOff>
    </xdr:from>
    <xdr:to>
      <xdr:col>111</xdr:col>
      <xdr:colOff>177800</xdr:colOff>
      <xdr:row>59</xdr:row>
      <xdr:rowOff>40069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295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36068</xdr:rowOff>
    </xdr:from>
    <xdr:to>
      <xdr:col>107</xdr:col>
      <xdr:colOff>50800</xdr:colOff>
      <xdr:row>59</xdr:row>
      <xdr:rowOff>37402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161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34239</xdr:rowOff>
    </xdr:from>
    <xdr:to>
      <xdr:col>102</xdr:col>
      <xdr:colOff>114300</xdr:colOff>
      <xdr:row>59</xdr:row>
      <xdr:rowOff>36068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978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161861</xdr:rowOff>
    </xdr:from>
    <xdr:to>
      <xdr:col>116</xdr:col>
      <xdr:colOff>114300</xdr:colOff>
      <xdr:row>59</xdr:row>
      <xdr:rowOff>92011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76788</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160719</xdr:rowOff>
    </xdr:from>
    <xdr:to>
      <xdr:col>112</xdr:col>
      <xdr:colOff>38100</xdr:colOff>
      <xdr:row>59</xdr:row>
      <xdr:rowOff>90869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81996</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158052</xdr:rowOff>
    </xdr:from>
    <xdr:to>
      <xdr:col>107</xdr:col>
      <xdr:colOff>101600</xdr:colOff>
      <xdr:row>59</xdr:row>
      <xdr:rowOff>88202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79329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156718</xdr:rowOff>
    </xdr:from>
    <xdr:to>
      <xdr:col>102</xdr:col>
      <xdr:colOff>165100</xdr:colOff>
      <xdr:row>59</xdr:row>
      <xdr:rowOff>86868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77995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154889</xdr:rowOff>
    </xdr:from>
    <xdr:to>
      <xdr:col>98</xdr:col>
      <xdr:colOff>38100</xdr:colOff>
      <xdr:row>59</xdr:row>
      <xdr:rowOff>85039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76166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1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153493</xdr:rowOff>
    </xdr:from>
    <xdr:to>
      <xdr:col>116</xdr:col>
      <xdr:colOff>63500</xdr:colOff>
      <xdr:row>76</xdr:row>
      <xdr:rowOff>45689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12243"/>
          <a:ext cx="838200" cy="6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45689</xdr:rowOff>
    </xdr:from>
    <xdr:to>
      <xdr:col>111</xdr:col>
      <xdr:colOff>177800</xdr:colOff>
      <xdr:row>76</xdr:row>
      <xdr:rowOff>61519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075889"/>
          <a:ext cx="8890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58680</xdr:rowOff>
    </xdr:from>
    <xdr:to>
      <xdr:col>107</xdr:col>
      <xdr:colOff>50800</xdr:colOff>
      <xdr:row>76</xdr:row>
      <xdr:rowOff>61519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088880"/>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58680</xdr:rowOff>
    </xdr:from>
    <xdr:to>
      <xdr:col>102</xdr:col>
      <xdr:colOff>114300</xdr:colOff>
      <xdr:row>76</xdr:row>
      <xdr:rowOff>84169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088880"/>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102692</xdr:rowOff>
    </xdr:from>
    <xdr:to>
      <xdr:col>116</xdr:col>
      <xdr:colOff>114300</xdr:colOff>
      <xdr:row>76</xdr:row>
      <xdr:rowOff>32841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61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125569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166339</xdr:rowOff>
    </xdr:from>
    <xdr:to>
      <xdr:col>112</xdr:col>
      <xdr:colOff>38100</xdr:colOff>
      <xdr:row>76</xdr:row>
      <xdr:rowOff>96489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87616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1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10719</xdr:rowOff>
    </xdr:from>
    <xdr:to>
      <xdr:col>107</xdr:col>
      <xdr:colOff>101600</xdr:colOff>
      <xdr:row>76</xdr:row>
      <xdr:rowOff>112319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103446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7880</xdr:rowOff>
    </xdr:from>
    <xdr:to>
      <xdr:col>102</xdr:col>
      <xdr:colOff>165100</xdr:colOff>
      <xdr:row>76</xdr:row>
      <xdr:rowOff>109480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100607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33369</xdr:rowOff>
    </xdr:from>
    <xdr:to>
      <xdr:col>98</xdr:col>
      <xdr:colOff>38100</xdr:colOff>
      <xdr:row>76</xdr:row>
      <xdr:rowOff>134969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126096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扶助費及び普通建設事業費、普通建設事業費（うち新規整備）、繰出金以外の項目において、類似団体の平均を下回った。歳出決算総額は、住民一人あたり５６５，３５８円で昨年度に比べ２７，２４１円の増となっている。主な構成項目である扶助費は、住民一人あたり１４１，１６５円で昨年度と比べ８，６０６円の増となっており、今後も社会保障関係費の増が見込まれるため、高い水準で推移することが予想されることから、歳出全般における事業の選択と集中を図り、弾力性のある財政運営が図られ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44,134
212.21
26,102,421
24,997,359
783,428
11,896,590
21,774,018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167001</xdr:rowOff>
    </xdr:from>
    <xdr:to>
      <xdr:col>24</xdr:col>
      <xdr:colOff>63500</xdr:colOff>
      <xdr:row>38</xdr:row>
      <xdr:rowOff>123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1065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xdr:rowOff>
    </xdr:from>
    <xdr:to>
      <xdr:col>19</xdr:col>
      <xdr:colOff>177800</xdr:colOff>
      <xdr:row>38</xdr:row>
      <xdr:rowOff>13252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15223"/>
          <a:ext cx="889000" cy="1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13252</xdr:rowOff>
    </xdr:from>
    <xdr:to>
      <xdr:col>15</xdr:col>
      <xdr:colOff>50800</xdr:colOff>
      <xdr:row>38</xdr:row>
      <xdr:rowOff>16321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28352"/>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11554</xdr:rowOff>
    </xdr:from>
    <xdr:to>
      <xdr:col>10</xdr:col>
      <xdr:colOff>114300</xdr:colOff>
      <xdr:row>38</xdr:row>
      <xdr:rowOff>16321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26654"/>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116201</xdr:rowOff>
    </xdr:from>
    <xdr:to>
      <xdr:col>24</xdr:col>
      <xdr:colOff>114300</xdr:colOff>
      <xdr:row>38</xdr:row>
      <xdr:rowOff>46351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120773</xdr:rowOff>
    </xdr:from>
    <xdr:to>
      <xdr:col>20</xdr:col>
      <xdr:colOff>38100</xdr:colOff>
      <xdr:row>38</xdr:row>
      <xdr:rowOff>50923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6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42050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133902</xdr:rowOff>
    </xdr:from>
    <xdr:to>
      <xdr:col>15</xdr:col>
      <xdr:colOff>101600</xdr:colOff>
      <xdr:row>38</xdr:row>
      <xdr:rowOff>64052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55179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136971</xdr:rowOff>
    </xdr:from>
    <xdr:to>
      <xdr:col>10</xdr:col>
      <xdr:colOff>165100</xdr:colOff>
      <xdr:row>38</xdr:row>
      <xdr:rowOff>67121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58248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7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132204</xdr:rowOff>
    </xdr:from>
    <xdr:to>
      <xdr:col>6</xdr:col>
      <xdr:colOff>38100</xdr:colOff>
      <xdr:row>38</xdr:row>
      <xdr:rowOff>62354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53481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6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67758</xdr:rowOff>
    </xdr:from>
    <xdr:to>
      <xdr:col>24</xdr:col>
      <xdr:colOff>63500</xdr:colOff>
      <xdr:row>58</xdr:row>
      <xdr:rowOff>75547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11858"/>
          <a:ext cx="8382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67758</xdr:rowOff>
    </xdr:from>
    <xdr:to>
      <xdr:col>19</xdr:col>
      <xdr:colOff>177800</xdr:colOff>
      <xdr:row>58</xdr:row>
      <xdr:rowOff>76502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11858"/>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75460</xdr:rowOff>
    </xdr:from>
    <xdr:to>
      <xdr:col>15</xdr:col>
      <xdr:colOff>50800</xdr:colOff>
      <xdr:row>58</xdr:row>
      <xdr:rowOff>76502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48110"/>
          <a:ext cx="889000" cy="17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75460</xdr:rowOff>
    </xdr:from>
    <xdr:to>
      <xdr:col>10</xdr:col>
      <xdr:colOff>114300</xdr:colOff>
      <xdr:row>58</xdr:row>
      <xdr:rowOff>115531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48110"/>
          <a:ext cx="889000" cy="2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24747</xdr:rowOff>
    </xdr:from>
    <xdr:to>
      <xdr:col>24</xdr:col>
      <xdr:colOff>114300</xdr:colOff>
      <xdr:row>58</xdr:row>
      <xdr:rowOff>126347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16958</xdr:rowOff>
    </xdr:from>
    <xdr:to>
      <xdr:col>20</xdr:col>
      <xdr:colOff>38100</xdr:colOff>
      <xdr:row>58</xdr:row>
      <xdr:rowOff>118558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109685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5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25702</xdr:rowOff>
    </xdr:from>
    <xdr:to>
      <xdr:col>15</xdr:col>
      <xdr:colOff>101600</xdr:colOff>
      <xdr:row>58</xdr:row>
      <xdr:rowOff>127302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118429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24660</xdr:rowOff>
    </xdr:from>
    <xdr:to>
      <xdr:col>10</xdr:col>
      <xdr:colOff>165100</xdr:colOff>
      <xdr:row>57</xdr:row>
      <xdr:rowOff>126260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9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117387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9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64731</xdr:rowOff>
    </xdr:from>
    <xdr:to>
      <xdr:col>6</xdr:col>
      <xdr:colOff>38100</xdr:colOff>
      <xdr:row>58</xdr:row>
      <xdr:rowOff>166331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157458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98529</xdr:rowOff>
    </xdr:from>
    <xdr:to>
      <xdr:col>24</xdr:col>
      <xdr:colOff>63500</xdr:colOff>
      <xdr:row>77</xdr:row>
      <xdr:rowOff>2254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8729"/>
          <a:ext cx="838200" cy="7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134522</xdr:rowOff>
    </xdr:from>
    <xdr:to>
      <xdr:col>19</xdr:col>
      <xdr:colOff>177800</xdr:colOff>
      <xdr:row>77</xdr:row>
      <xdr:rowOff>2254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64722"/>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134522</xdr:rowOff>
    </xdr:from>
    <xdr:to>
      <xdr:col>15</xdr:col>
      <xdr:colOff>50800</xdr:colOff>
      <xdr:row>77</xdr:row>
      <xdr:rowOff>76941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64722"/>
          <a:ext cx="889000" cy="1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76941</xdr:rowOff>
    </xdr:from>
    <xdr:to>
      <xdr:col>10</xdr:col>
      <xdr:colOff>114300</xdr:colOff>
      <xdr:row>77</xdr:row>
      <xdr:rowOff>103631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8591"/>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47729</xdr:rowOff>
    </xdr:from>
    <xdr:to>
      <xdr:col>24</xdr:col>
      <xdr:colOff>114300</xdr:colOff>
      <xdr:row>76</xdr:row>
      <xdr:rowOff>149329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26156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5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122904</xdr:rowOff>
    </xdr:from>
    <xdr:to>
      <xdr:col>20</xdr:col>
      <xdr:colOff>38100</xdr:colOff>
      <xdr:row>77</xdr:row>
      <xdr:rowOff>53054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44181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4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83722</xdr:rowOff>
    </xdr:from>
    <xdr:to>
      <xdr:col>15</xdr:col>
      <xdr:colOff>101600</xdr:colOff>
      <xdr:row>77</xdr:row>
      <xdr:rowOff>13872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0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26141</xdr:rowOff>
    </xdr:from>
    <xdr:to>
      <xdr:col>10</xdr:col>
      <xdr:colOff>165100</xdr:colOff>
      <xdr:row>77</xdr:row>
      <xdr:rowOff>127741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118868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52831</xdr:rowOff>
    </xdr:from>
    <xdr:to>
      <xdr:col>6</xdr:col>
      <xdr:colOff>38100</xdr:colOff>
      <xdr:row>77</xdr:row>
      <xdr:rowOff>154431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145558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19982</xdr:rowOff>
    </xdr:from>
    <xdr:to>
      <xdr:col>24</xdr:col>
      <xdr:colOff>63500</xdr:colOff>
      <xdr:row>97</xdr:row>
      <xdr:rowOff>31626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50632"/>
          <a:ext cx="8382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31626</xdr:rowOff>
    </xdr:from>
    <xdr:to>
      <xdr:col>19</xdr:col>
      <xdr:colOff>177800</xdr:colOff>
      <xdr:row>97</xdr:row>
      <xdr:rowOff>52223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62276"/>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52223</xdr:rowOff>
    </xdr:from>
    <xdr:to>
      <xdr:col>15</xdr:col>
      <xdr:colOff>50800</xdr:colOff>
      <xdr:row>97</xdr:row>
      <xdr:rowOff>120969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82873"/>
          <a:ext cx="889000" cy="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120969</xdr:rowOff>
    </xdr:from>
    <xdr:to>
      <xdr:col>10</xdr:col>
      <xdr:colOff>114300</xdr:colOff>
      <xdr:row>97</xdr:row>
      <xdr:rowOff>123599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51619"/>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140632</xdr:rowOff>
    </xdr:from>
    <xdr:to>
      <xdr:col>24</xdr:col>
      <xdr:colOff>114300</xdr:colOff>
      <xdr:row>97</xdr:row>
      <xdr:rowOff>70782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119059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152276</xdr:rowOff>
    </xdr:from>
    <xdr:to>
      <xdr:col>20</xdr:col>
      <xdr:colOff>38100</xdr:colOff>
      <xdr:row>97</xdr:row>
      <xdr:rowOff>82426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1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73553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1423</xdr:rowOff>
    </xdr:from>
    <xdr:to>
      <xdr:col>15</xdr:col>
      <xdr:colOff>101600</xdr:colOff>
      <xdr:row>97</xdr:row>
      <xdr:rowOff>103023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3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94150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70169</xdr:rowOff>
    </xdr:from>
    <xdr:to>
      <xdr:col>10</xdr:col>
      <xdr:colOff>165100</xdr:colOff>
      <xdr:row>98</xdr:row>
      <xdr:rowOff>319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162896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72799</xdr:rowOff>
    </xdr:from>
    <xdr:to>
      <xdr:col>6</xdr:col>
      <xdr:colOff>38100</xdr:colOff>
      <xdr:row>98</xdr:row>
      <xdr:rowOff>2949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0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165526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9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117068</xdr:rowOff>
    </xdr:from>
    <xdr:to>
      <xdr:col>55</xdr:col>
      <xdr:colOff>0</xdr:colOff>
      <xdr:row>37</xdr:row>
      <xdr:rowOff>6198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117818"/>
          <a:ext cx="838200" cy="2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117068</xdr:rowOff>
    </xdr:from>
    <xdr:to>
      <xdr:col>50</xdr:col>
      <xdr:colOff>114300</xdr:colOff>
      <xdr:row>36</xdr:row>
      <xdr:rowOff>144958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117818"/>
          <a:ext cx="889000" cy="1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144958</xdr:rowOff>
    </xdr:from>
    <xdr:to>
      <xdr:col>45</xdr:col>
      <xdr:colOff>177800</xdr:colOff>
      <xdr:row>36</xdr:row>
      <xdr:rowOff>156388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171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150216</xdr:rowOff>
    </xdr:from>
    <xdr:to>
      <xdr:col>41</xdr:col>
      <xdr:colOff>50800</xdr:colOff>
      <xdr:row>36</xdr:row>
      <xdr:rowOff>156388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2241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126848</xdr:rowOff>
    </xdr:from>
    <xdr:to>
      <xdr:col>55</xdr:col>
      <xdr:colOff>50800</xdr:colOff>
      <xdr:row>37</xdr:row>
      <xdr:rowOff>56998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149725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5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66268</xdr:rowOff>
    </xdr:from>
    <xdr:to>
      <xdr:col>50</xdr:col>
      <xdr:colOff>165100</xdr:colOff>
      <xdr:row>35</xdr:row>
      <xdr:rowOff>167868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12945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4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94158</xdr:rowOff>
    </xdr:from>
    <xdr:to>
      <xdr:col>46</xdr:col>
      <xdr:colOff>38100</xdr:colOff>
      <xdr:row>37</xdr:row>
      <xdr:rowOff>24308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40835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105588</xdr:rowOff>
    </xdr:from>
    <xdr:to>
      <xdr:col>41</xdr:col>
      <xdr:colOff>101600</xdr:colOff>
      <xdr:row>37</xdr:row>
      <xdr:rowOff>35738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52265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99416</xdr:rowOff>
    </xdr:from>
    <xdr:to>
      <xdr:col>36</xdr:col>
      <xdr:colOff>165100</xdr:colOff>
      <xdr:row>37</xdr:row>
      <xdr:rowOff>29566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46093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4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11779</xdr:rowOff>
    </xdr:from>
    <xdr:to>
      <xdr:col>55</xdr:col>
      <xdr:colOff>0</xdr:colOff>
      <xdr:row>59</xdr:row>
      <xdr:rowOff>17190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27329"/>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17190</xdr:rowOff>
    </xdr:from>
    <xdr:to>
      <xdr:col>50</xdr:col>
      <xdr:colOff>114300</xdr:colOff>
      <xdr:row>59</xdr:row>
      <xdr:rowOff>19494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32740"/>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9093</xdr:rowOff>
    </xdr:from>
    <xdr:to>
      <xdr:col>45</xdr:col>
      <xdr:colOff>177800</xdr:colOff>
      <xdr:row>59</xdr:row>
      <xdr:rowOff>19494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24643"/>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115697</xdr:rowOff>
    </xdr:from>
    <xdr:to>
      <xdr:col>41</xdr:col>
      <xdr:colOff>50800</xdr:colOff>
      <xdr:row>59</xdr:row>
      <xdr:rowOff>9093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16897"/>
          <a:ext cx="889000" cy="40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132429</xdr:rowOff>
    </xdr:from>
    <xdr:to>
      <xdr:col>55</xdr:col>
      <xdr:colOff>50800</xdr:colOff>
      <xdr:row>59</xdr:row>
      <xdr:rowOff>62579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47356</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9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137840</xdr:rowOff>
    </xdr:from>
    <xdr:to>
      <xdr:col>50</xdr:col>
      <xdr:colOff>165100</xdr:colOff>
      <xdr:row>59</xdr:row>
      <xdr:rowOff>67990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59117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7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140144</xdr:rowOff>
    </xdr:from>
    <xdr:to>
      <xdr:col>46</xdr:col>
      <xdr:colOff>38100</xdr:colOff>
      <xdr:row>59</xdr:row>
      <xdr:rowOff>70294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61421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7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129743</xdr:rowOff>
    </xdr:from>
    <xdr:to>
      <xdr:col>41</xdr:col>
      <xdr:colOff>101600</xdr:colOff>
      <xdr:row>59</xdr:row>
      <xdr:rowOff>59893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51020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6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64897</xdr:rowOff>
    </xdr:from>
    <xdr:to>
      <xdr:col>36</xdr:col>
      <xdr:colOff>165100</xdr:colOff>
      <xdr:row>56</xdr:row>
      <xdr:rowOff>166497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4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101778</xdr:rowOff>
    </xdr:from>
    <xdr:to>
      <xdr:col>55</xdr:col>
      <xdr:colOff>0</xdr:colOff>
      <xdr:row>78</xdr:row>
      <xdr:rowOff>35598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31978"/>
          <a:ext cx="838200" cy="27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101778</xdr:rowOff>
    </xdr:from>
    <xdr:to>
      <xdr:col>50</xdr:col>
      <xdr:colOff>114300</xdr:colOff>
      <xdr:row>77</xdr:row>
      <xdr:rowOff>141973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31978"/>
          <a:ext cx="889000" cy="2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126479</xdr:rowOff>
    </xdr:from>
    <xdr:to>
      <xdr:col>45</xdr:col>
      <xdr:colOff>177800</xdr:colOff>
      <xdr:row>77</xdr:row>
      <xdr:rowOff>141973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28129"/>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126479</xdr:rowOff>
    </xdr:from>
    <xdr:to>
      <xdr:col>41</xdr:col>
      <xdr:colOff>50800</xdr:colOff>
      <xdr:row>78</xdr:row>
      <xdr:rowOff>127546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28129"/>
          <a:ext cx="889000" cy="1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156248</xdr:rowOff>
    </xdr:from>
    <xdr:to>
      <xdr:col>55</xdr:col>
      <xdr:colOff>50800</xdr:colOff>
      <xdr:row>78</xdr:row>
      <xdr:rowOff>86398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134675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50978</xdr:rowOff>
    </xdr:from>
    <xdr:to>
      <xdr:col>50</xdr:col>
      <xdr:colOff>165100</xdr:colOff>
      <xdr:row>76</xdr:row>
      <xdr:rowOff>152578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169105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91173</xdr:rowOff>
    </xdr:from>
    <xdr:to>
      <xdr:col>46</xdr:col>
      <xdr:colOff>38100</xdr:colOff>
      <xdr:row>78</xdr:row>
      <xdr:rowOff>21323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12450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8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75679</xdr:rowOff>
    </xdr:from>
    <xdr:to>
      <xdr:col>41</xdr:col>
      <xdr:colOff>101600</xdr:colOff>
      <xdr:row>78</xdr:row>
      <xdr:rowOff>5829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7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76746</xdr:rowOff>
    </xdr:from>
    <xdr:to>
      <xdr:col>36</xdr:col>
      <xdr:colOff>165100</xdr:colOff>
      <xdr:row>79</xdr:row>
      <xdr:rowOff>6896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169473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4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55310</xdr:rowOff>
    </xdr:from>
    <xdr:to>
      <xdr:col>55</xdr:col>
      <xdr:colOff>0</xdr:colOff>
      <xdr:row>97</xdr:row>
      <xdr:rowOff>92641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85960"/>
          <a:ext cx="838200" cy="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29798</xdr:rowOff>
    </xdr:from>
    <xdr:to>
      <xdr:col>50</xdr:col>
      <xdr:colOff>114300</xdr:colOff>
      <xdr:row>97</xdr:row>
      <xdr:rowOff>55310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60448"/>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29798</xdr:rowOff>
    </xdr:from>
    <xdr:to>
      <xdr:col>45</xdr:col>
      <xdr:colOff>177800</xdr:colOff>
      <xdr:row>97</xdr:row>
      <xdr:rowOff>55566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60448"/>
          <a:ext cx="889000" cy="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141236</xdr:rowOff>
    </xdr:from>
    <xdr:to>
      <xdr:col>41</xdr:col>
      <xdr:colOff>50800</xdr:colOff>
      <xdr:row>97</xdr:row>
      <xdr:rowOff>55566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00436"/>
          <a:ext cx="889000" cy="8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41841</xdr:rowOff>
    </xdr:from>
    <xdr:to>
      <xdr:col>55</xdr:col>
      <xdr:colOff>50800</xdr:colOff>
      <xdr:row>97</xdr:row>
      <xdr:rowOff>143441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142048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4510</xdr:rowOff>
    </xdr:from>
    <xdr:to>
      <xdr:col>50</xdr:col>
      <xdr:colOff>165100</xdr:colOff>
      <xdr:row>97</xdr:row>
      <xdr:rowOff>106110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97237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150448</xdr:rowOff>
    </xdr:from>
    <xdr:to>
      <xdr:col>46</xdr:col>
      <xdr:colOff>38100</xdr:colOff>
      <xdr:row>97</xdr:row>
      <xdr:rowOff>80598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0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97125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8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4766</xdr:rowOff>
    </xdr:from>
    <xdr:to>
      <xdr:col>41</xdr:col>
      <xdr:colOff>101600</xdr:colOff>
      <xdr:row>97</xdr:row>
      <xdr:rowOff>106366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97493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90436</xdr:rowOff>
    </xdr:from>
    <xdr:to>
      <xdr:col>36</xdr:col>
      <xdr:colOff>165100</xdr:colOff>
      <xdr:row>97</xdr:row>
      <xdr:rowOff>20586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4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37113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61938</xdr:rowOff>
    </xdr:from>
    <xdr:to>
      <xdr:col>85</xdr:col>
      <xdr:colOff>127000</xdr:colOff>
      <xdr:row>37</xdr:row>
      <xdr:rowOff>49365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719788"/>
          <a:ext cx="838200" cy="67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40373</xdr:rowOff>
    </xdr:from>
    <xdr:to>
      <xdr:col>81</xdr:col>
      <xdr:colOff>50800</xdr:colOff>
      <xdr:row>37</xdr:row>
      <xdr:rowOff>49365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84023"/>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139567</xdr:rowOff>
    </xdr:from>
    <xdr:to>
      <xdr:col>76</xdr:col>
      <xdr:colOff>114300</xdr:colOff>
      <xdr:row>37</xdr:row>
      <xdr:rowOff>40373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11767"/>
          <a:ext cx="889000" cy="7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155168</xdr:rowOff>
    </xdr:from>
    <xdr:to>
      <xdr:col>71</xdr:col>
      <xdr:colOff>177800</xdr:colOff>
      <xdr:row>36</xdr:row>
      <xdr:rowOff>139567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155918"/>
          <a:ext cx="889000" cy="15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11138</xdr:rowOff>
    </xdr:from>
    <xdr:to>
      <xdr:col>85</xdr:col>
      <xdr:colOff>177800</xdr:colOff>
      <xdr:row>33</xdr:row>
      <xdr:rowOff>112738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34015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52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170015</xdr:rowOff>
    </xdr:from>
    <xdr:to>
      <xdr:col>81</xdr:col>
      <xdr:colOff>101600</xdr:colOff>
      <xdr:row>37</xdr:row>
      <xdr:rowOff>100165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4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91292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3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161023</xdr:rowOff>
    </xdr:from>
    <xdr:to>
      <xdr:col>76</xdr:col>
      <xdr:colOff>165100</xdr:colOff>
      <xdr:row>37</xdr:row>
      <xdr:rowOff>91173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82300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88767</xdr:rowOff>
    </xdr:from>
    <xdr:to>
      <xdr:col>72</xdr:col>
      <xdr:colOff>38100</xdr:colOff>
      <xdr:row>37</xdr:row>
      <xdr:rowOff>18917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104368</xdr:rowOff>
    </xdr:from>
    <xdr:to>
      <xdr:col>67</xdr:col>
      <xdr:colOff>101600</xdr:colOff>
      <xdr:row>36</xdr:row>
      <xdr:rowOff>34518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51045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8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40000</xdr:rowOff>
    </xdr:from>
    <xdr:to>
      <xdr:col>85</xdr:col>
      <xdr:colOff>127000</xdr:colOff>
      <xdr:row>57</xdr:row>
      <xdr:rowOff>81506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12650"/>
          <a:ext cx="8382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81506</xdr:rowOff>
    </xdr:from>
    <xdr:to>
      <xdr:col>81</xdr:col>
      <xdr:colOff>50800</xdr:colOff>
      <xdr:row>57</xdr:row>
      <xdr:rowOff>83746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5415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160000</xdr:rowOff>
    </xdr:from>
    <xdr:to>
      <xdr:col>76</xdr:col>
      <xdr:colOff>114300</xdr:colOff>
      <xdr:row>57</xdr:row>
      <xdr:rowOff>83746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61200"/>
          <a:ext cx="889000" cy="9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160000</xdr:rowOff>
    </xdr:from>
    <xdr:to>
      <xdr:col>71</xdr:col>
      <xdr:colOff>177800</xdr:colOff>
      <xdr:row>57</xdr:row>
      <xdr:rowOff>75395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61200"/>
          <a:ext cx="889000" cy="8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160650</xdr:rowOff>
    </xdr:from>
    <xdr:to>
      <xdr:col>85</xdr:col>
      <xdr:colOff>177800</xdr:colOff>
      <xdr:row>57</xdr:row>
      <xdr:rowOff>90800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75577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30706</xdr:rowOff>
    </xdr:from>
    <xdr:to>
      <xdr:col>81</xdr:col>
      <xdr:colOff>101600</xdr:colOff>
      <xdr:row>57</xdr:row>
      <xdr:rowOff>132306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0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123433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9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32946</xdr:rowOff>
    </xdr:from>
    <xdr:to>
      <xdr:col>76</xdr:col>
      <xdr:colOff>165100</xdr:colOff>
      <xdr:row>57</xdr:row>
      <xdr:rowOff>134546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0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125673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9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109200</xdr:rowOff>
    </xdr:from>
    <xdr:to>
      <xdr:col>72</xdr:col>
      <xdr:colOff>38100</xdr:colOff>
      <xdr:row>57</xdr:row>
      <xdr:rowOff>39350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30477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0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24595</xdr:rowOff>
    </xdr:from>
    <xdr:to>
      <xdr:col>67</xdr:col>
      <xdr:colOff>101600</xdr:colOff>
      <xdr:row>57</xdr:row>
      <xdr:rowOff>126195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117322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8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27839</xdr:rowOff>
    </xdr:from>
    <xdr:to>
      <xdr:col>85</xdr:col>
      <xdr:colOff>127000</xdr:colOff>
      <xdr:row>79</xdr:row>
      <xdr:rowOff>37745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72389"/>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21589</xdr:rowOff>
    </xdr:from>
    <xdr:to>
      <xdr:col>81</xdr:col>
      <xdr:colOff>50800</xdr:colOff>
      <xdr:row>79</xdr:row>
      <xdr:rowOff>37745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66139"/>
          <a:ext cx="889000" cy="1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21589</xdr:rowOff>
    </xdr:from>
    <xdr:to>
      <xdr:col>76</xdr:col>
      <xdr:colOff>114300</xdr:colOff>
      <xdr:row>79</xdr:row>
      <xdr:rowOff>37592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6613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167856</xdr:rowOff>
    </xdr:from>
    <xdr:to>
      <xdr:col>71</xdr:col>
      <xdr:colOff>177800</xdr:colOff>
      <xdr:row>79</xdr:row>
      <xdr:rowOff>37592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40956"/>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63416</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36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158395</xdr:rowOff>
    </xdr:from>
    <xdr:to>
      <xdr:col>81</xdr:col>
      <xdr:colOff>101600</xdr:colOff>
      <xdr:row>79</xdr:row>
      <xdr:rowOff>88545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79672</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4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142239</xdr:rowOff>
    </xdr:from>
    <xdr:to>
      <xdr:col>76</xdr:col>
      <xdr:colOff>165100</xdr:colOff>
      <xdr:row>79</xdr:row>
      <xdr:rowOff>72389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63516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0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158242</xdr:rowOff>
    </xdr:from>
    <xdr:to>
      <xdr:col>72</xdr:col>
      <xdr:colOff>38100</xdr:colOff>
      <xdr:row>79</xdr:row>
      <xdr:rowOff>88392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79519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24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117056</xdr:rowOff>
    </xdr:from>
    <xdr:to>
      <xdr:col>67</xdr:col>
      <xdr:colOff>101600</xdr:colOff>
      <xdr:row>79</xdr:row>
      <xdr:rowOff>47206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38333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8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112027</xdr:rowOff>
    </xdr:from>
    <xdr:to>
      <xdr:col>85</xdr:col>
      <xdr:colOff>127000</xdr:colOff>
      <xdr:row>97</xdr:row>
      <xdr:rowOff>116636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42677"/>
          <a:ext cx="8382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112027</xdr:rowOff>
    </xdr:from>
    <xdr:to>
      <xdr:col>81</xdr:col>
      <xdr:colOff>50800</xdr:colOff>
      <xdr:row>97</xdr:row>
      <xdr:rowOff>117666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4267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116281</xdr:rowOff>
    </xdr:from>
    <xdr:to>
      <xdr:col>76</xdr:col>
      <xdr:colOff>114300</xdr:colOff>
      <xdr:row>97</xdr:row>
      <xdr:rowOff>117666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46931"/>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116281</xdr:rowOff>
    </xdr:from>
    <xdr:to>
      <xdr:col>71</xdr:col>
      <xdr:colOff>177800</xdr:colOff>
      <xdr:row>97</xdr:row>
      <xdr:rowOff>131293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46931"/>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65836</xdr:rowOff>
    </xdr:from>
    <xdr:to>
      <xdr:col>85</xdr:col>
      <xdr:colOff>177800</xdr:colOff>
      <xdr:row>97</xdr:row>
      <xdr:rowOff>167436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44263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61227</xdr:rowOff>
    </xdr:from>
    <xdr:to>
      <xdr:col>81</xdr:col>
      <xdr:colOff>101600</xdr:colOff>
      <xdr:row>97</xdr:row>
      <xdr:rowOff>162827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153954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8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66866</xdr:rowOff>
    </xdr:from>
    <xdr:to>
      <xdr:col>76</xdr:col>
      <xdr:colOff>165100</xdr:colOff>
      <xdr:row>97</xdr:row>
      <xdr:rowOff>168466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159593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65481</xdr:rowOff>
    </xdr:from>
    <xdr:to>
      <xdr:col>72</xdr:col>
      <xdr:colOff>38100</xdr:colOff>
      <xdr:row>97</xdr:row>
      <xdr:rowOff>167081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158208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8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80493</xdr:rowOff>
    </xdr:from>
    <xdr:to>
      <xdr:col>67</xdr:col>
      <xdr:colOff>101600</xdr:colOff>
      <xdr:row>98</xdr:row>
      <xdr:rowOff>10643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1770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及び消防費以外の項目において、類似団体平均を下回っている。前年度比較を見てみると、労働費は住民一人あたり１，０１５円の減となっており、決算額全体では旧労働福祉センター除却事業費の減により、０．５億円の減となった。また、消防費は住民一人あたり３５，３４０円の増となっており、消防本部新庁舎建設事業費の増により、１５．４億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北海道登別市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財政調整基金は、令和５年度において１．０億円の積立を行った結果、年度末残高は１２．７億円となっている。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人口減少等により市税などの歳入の減少が見込まれる一方、社会保障関係費の増などによる歳出増も見込まれ、依然として厳しい財政運営が続くことが想定されることから、限られた財源の有効活用により、安定的で健全な財政運営を図るとともに、社会情勢の変化による新たな財政需要に備えるため、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北海道登別市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令和５年度はすべての会計で実質収支は黒字または収支ゼロとなった。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今後も、国からの財政支援や制度改正の動向に注視しながら、安定的な財政運営が図られるよう努める。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その他の会計においても計画的かつ適正な予算の編成と執行により、黒字（または収支ゼロ）が確保されるよう努める。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D2"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26102421</v>
      </c>
      <c r="BO4" s="449"/>
      <c r="BP4" s="449"/>
      <c r="BQ4" s="449"/>
      <c r="BR4" s="449"/>
      <c r="BS4" s="449"/>
      <c r="BT4" s="449"/>
      <c r="BU4" s="450"/>
      <c r="BV4" s="448">
        <v>24985416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6.6</v>
      </c>
      <c r="CU4" s="589"/>
      <c r="CV4" s="589"/>
      <c r="CW4" s="589"/>
      <c r="CX4" s="589"/>
      <c r="CY4" s="589"/>
      <c r="CZ4" s="589"/>
      <c r="DA4" s="590"/>
      <c r="DB4" s="588">
        <v>6.2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24997359</v>
      </c>
      <c r="BO5" s="420"/>
      <c r="BP5" s="420"/>
      <c r="BQ5" s="420"/>
      <c r="BR5" s="420"/>
      <c r="BS5" s="420"/>
      <c r="BT5" s="420"/>
      <c r="BU5" s="421"/>
      <c r="BV5" s="419">
        <v>24201212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96.2</v>
      </c>
      <c r="CU5" s="417"/>
      <c r="CV5" s="417"/>
      <c r="CW5" s="417"/>
      <c r="CX5" s="417"/>
      <c r="CY5" s="417"/>
      <c r="CZ5" s="417"/>
      <c r="DA5" s="418"/>
      <c r="DB5" s="416">
        <v>94.6</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1105062</v>
      </c>
      <c r="BO6" s="420"/>
      <c r="BP6" s="420"/>
      <c r="BQ6" s="420"/>
      <c r="BR6" s="420"/>
      <c r="BS6" s="420"/>
      <c r="BT6" s="420"/>
      <c r="BU6" s="421"/>
      <c r="BV6" s="419">
        <v>784204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96.8</v>
      </c>
      <c r="CU6" s="563"/>
      <c r="CV6" s="563"/>
      <c r="CW6" s="563"/>
      <c r="CX6" s="563"/>
      <c r="CY6" s="563"/>
      <c r="CZ6" s="563"/>
      <c r="DA6" s="564"/>
      <c r="DB6" s="562">
        <v>96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321634</v>
      </c>
      <c r="BO7" s="420"/>
      <c r="BP7" s="420"/>
      <c r="BQ7" s="420"/>
      <c r="BR7" s="420"/>
      <c r="BS7" s="420"/>
      <c r="BT7" s="420"/>
      <c r="BU7" s="421"/>
      <c r="BV7" s="419">
        <v>45560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11896590</v>
      </c>
      <c r="CU7" s="420"/>
      <c r="CV7" s="420"/>
      <c r="CW7" s="420"/>
      <c r="CX7" s="420"/>
      <c r="CY7" s="420"/>
      <c r="CZ7" s="420"/>
      <c r="DA7" s="421"/>
      <c r="DB7" s="419">
        <v>11981111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783428</v>
      </c>
      <c r="BO8" s="420"/>
      <c r="BP8" s="420"/>
      <c r="BQ8" s="420"/>
      <c r="BR8" s="420"/>
      <c r="BS8" s="420"/>
      <c r="BT8" s="420"/>
      <c r="BU8" s="421"/>
      <c r="BV8" s="419">
        <v>738644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0.46</v>
      </c>
      <c r="CU8" s="523"/>
      <c r="CV8" s="523"/>
      <c r="CW8" s="523"/>
      <c r="CX8" s="523"/>
      <c r="CY8" s="523"/>
      <c r="CZ8" s="523"/>
      <c r="DA8" s="524"/>
      <c r="DB8" s="522">
        <v>0.46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46391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44784</v>
      </c>
      <c r="BO9" s="420"/>
      <c r="BP9" s="420"/>
      <c r="BQ9" s="420"/>
      <c r="BR9" s="420"/>
      <c r="BS9" s="420"/>
      <c r="BT9" s="420"/>
      <c r="BU9" s="421"/>
      <c r="BV9" s="419">
        <v>-115254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12.8</v>
      </c>
      <c r="CU9" s="417"/>
      <c r="CV9" s="417"/>
      <c r="CW9" s="417"/>
      <c r="CX9" s="417"/>
      <c r="CY9" s="417"/>
      <c r="CZ9" s="417"/>
      <c r="DA9" s="418"/>
      <c r="DB9" s="416">
        <v>13.9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49625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100030</v>
      </c>
      <c r="BO10" s="420"/>
      <c r="BP10" s="420"/>
      <c r="BQ10" s="420"/>
      <c r="BR10" s="420"/>
      <c r="BS10" s="420"/>
      <c r="BT10" s="420"/>
      <c r="BU10" s="421"/>
      <c r="BV10" s="419">
        <v>6984</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81"/>
      <c r="B12" s="525" t="s">
        <v>122</v>
      </c>
      <c r="C12" s="526"/>
      <c r="D12" s="526"/>
      <c r="E12" s="526"/>
      <c r="F12" s="526"/>
      <c r="G12" s="526"/>
      <c r="H12" s="526"/>
      <c r="I12" s="526"/>
      <c r="J12" s="526"/>
      <c r="K12" s="527"/>
      <c r="L12" s="534" t="s">
        <v>123</v>
      </c>
      <c r="M12" s="535"/>
      <c r="N12" s="535"/>
      <c r="O12" s="535"/>
      <c r="P12" s="535"/>
      <c r="Q12" s="536"/>
      <c r="R12" s="537">
        <v>44451</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129</v>
      </c>
      <c r="N13" s="504"/>
      <c r="O13" s="504"/>
      <c r="P13" s="504"/>
      <c r="Q13" s="505"/>
      <c r="R13" s="506">
        <v>44134</v>
      </c>
      <c r="S13" s="507"/>
      <c r="T13" s="507"/>
      <c r="U13" s="507"/>
      <c r="V13" s="508"/>
      <c r="W13" s="509" t="s">
        <v>130</v>
      </c>
      <c r="X13" s="405"/>
      <c r="Y13" s="405"/>
      <c r="Z13" s="405"/>
      <c r="AA13" s="405"/>
      <c r="AB13" s="406"/>
      <c r="AC13" s="372">
        <v>256</v>
      </c>
      <c r="AD13" s="373"/>
      <c r="AE13" s="373"/>
      <c r="AF13" s="373"/>
      <c r="AG13" s="374"/>
      <c r="AH13" s="372">
        <v>258</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144814</v>
      </c>
      <c r="BO13" s="420"/>
      <c r="BP13" s="420"/>
      <c r="BQ13" s="420"/>
      <c r="BR13" s="420"/>
      <c r="BS13" s="420"/>
      <c r="BT13" s="420"/>
      <c r="BU13" s="421"/>
      <c r="BV13" s="419">
        <v>-108270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10.4</v>
      </c>
      <c r="CU13" s="417"/>
      <c r="CV13" s="417"/>
      <c r="CW13" s="417"/>
      <c r="CX13" s="417"/>
      <c r="CY13" s="417"/>
      <c r="CZ13" s="417"/>
      <c r="DA13" s="418"/>
      <c r="DB13" s="416">
        <v>10.9</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45226</v>
      </c>
      <c r="S14" s="507"/>
      <c r="T14" s="507"/>
      <c r="U14" s="507"/>
      <c r="V14" s="508"/>
      <c r="W14" s="510"/>
      <c r="X14" s="408"/>
      <c r="Y14" s="408"/>
      <c r="Z14" s="408"/>
      <c r="AA14" s="408"/>
      <c r="AB14" s="409"/>
      <c r="AC14" s="499">
        <v>1.3</v>
      </c>
      <c r="AD14" s="500"/>
      <c r="AE14" s="500"/>
      <c r="AF14" s="500"/>
      <c r="AG14" s="501"/>
      <c r="AH14" s="499">
        <v>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54.8</v>
      </c>
      <c r="CU14" s="517"/>
      <c r="CV14" s="517"/>
      <c r="CW14" s="517"/>
      <c r="CX14" s="517"/>
      <c r="CY14" s="517"/>
      <c r="CZ14" s="517"/>
      <c r="DA14" s="518"/>
      <c r="DB14" s="516">
        <v>42.5</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129</v>
      </c>
      <c r="N15" s="504"/>
      <c r="O15" s="504"/>
      <c r="P15" s="504"/>
      <c r="Q15" s="505"/>
      <c r="R15" s="506">
        <v>45010</v>
      </c>
      <c r="S15" s="507"/>
      <c r="T15" s="507"/>
      <c r="U15" s="507"/>
      <c r="V15" s="508"/>
      <c r="W15" s="509" t="s">
        <v>137</v>
      </c>
      <c r="X15" s="405"/>
      <c r="Y15" s="405"/>
      <c r="Z15" s="405"/>
      <c r="AA15" s="405"/>
      <c r="AB15" s="406"/>
      <c r="AC15" s="372">
        <v>4946</v>
      </c>
      <c r="AD15" s="373"/>
      <c r="AE15" s="373"/>
      <c r="AF15" s="373"/>
      <c r="AG15" s="374"/>
      <c r="AH15" s="372">
        <v>5055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4945012</v>
      </c>
      <c r="BO15" s="449"/>
      <c r="BP15" s="449"/>
      <c r="BQ15" s="449"/>
      <c r="BR15" s="449"/>
      <c r="BS15" s="449"/>
      <c r="BT15" s="449"/>
      <c r="BU15" s="450"/>
      <c r="BV15" s="448">
        <v>4842293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24.8</v>
      </c>
      <c r="AD16" s="500"/>
      <c r="AE16" s="500"/>
      <c r="AF16" s="500"/>
      <c r="AG16" s="501"/>
      <c r="AH16" s="499">
        <v>24.4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10612977</v>
      </c>
      <c r="BO16" s="420"/>
      <c r="BP16" s="420"/>
      <c r="BQ16" s="420"/>
      <c r="BR16" s="420"/>
      <c r="BS16" s="420"/>
      <c r="BT16" s="420"/>
      <c r="BU16" s="421"/>
      <c r="BV16" s="419">
        <v>10610950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14750</v>
      </c>
      <c r="AD17" s="373"/>
      <c r="AE17" s="373"/>
      <c r="AF17" s="373"/>
      <c r="AG17" s="374"/>
      <c r="AH17" s="372">
        <v>15380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6151526</v>
      </c>
      <c r="BO17" s="420"/>
      <c r="BP17" s="420"/>
      <c r="BQ17" s="420"/>
      <c r="BR17" s="420"/>
      <c r="BS17" s="420"/>
      <c r="BT17" s="420"/>
      <c r="BU17" s="421"/>
      <c r="BV17" s="419">
        <v>6035945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212.21</v>
      </c>
      <c r="M18" s="472"/>
      <c r="N18" s="472"/>
      <c r="O18" s="472"/>
      <c r="P18" s="472"/>
      <c r="Q18" s="472"/>
      <c r="R18" s="473"/>
      <c r="S18" s="473"/>
      <c r="T18" s="473"/>
      <c r="U18" s="473"/>
      <c r="V18" s="474"/>
      <c r="W18" s="490"/>
      <c r="X18" s="491"/>
      <c r="Y18" s="491"/>
      <c r="Z18" s="491"/>
      <c r="AA18" s="491"/>
      <c r="AB18" s="515"/>
      <c r="AC18" s="389">
        <v>73.900000000000006</v>
      </c>
      <c r="AD18" s="390"/>
      <c r="AE18" s="390"/>
      <c r="AF18" s="390"/>
      <c r="AG18" s="475"/>
      <c r="AH18" s="389">
        <v>74.3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11916087</v>
      </c>
      <c r="BO18" s="420"/>
      <c r="BP18" s="420"/>
      <c r="BQ18" s="420"/>
      <c r="BR18" s="420"/>
      <c r="BS18" s="420"/>
      <c r="BT18" s="420"/>
      <c r="BU18" s="421"/>
      <c r="BV18" s="419">
        <v>11758165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16425303</v>
      </c>
      <c r="BO19" s="420"/>
      <c r="BP19" s="420"/>
      <c r="BQ19" s="420"/>
      <c r="BR19" s="420"/>
      <c r="BS19" s="420"/>
      <c r="BT19" s="420"/>
      <c r="BU19" s="421"/>
      <c r="BV19" s="419">
        <v>15720095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20928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21774018</v>
      </c>
      <c r="BO22" s="449"/>
      <c r="BP22" s="449"/>
      <c r="BQ22" s="449"/>
      <c r="BR22" s="449"/>
      <c r="BS22" s="449"/>
      <c r="BT22" s="449"/>
      <c r="BU22" s="450"/>
      <c r="BV22" s="448">
        <v>21133949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17485510</v>
      </c>
      <c r="BO23" s="420"/>
      <c r="BP23" s="420"/>
      <c r="BQ23" s="420"/>
      <c r="BR23" s="420"/>
      <c r="BS23" s="420"/>
      <c r="BT23" s="420"/>
      <c r="BU23" s="421"/>
      <c r="BV23" s="419">
        <v>16605211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8700</v>
      </c>
      <c r="R24" s="373"/>
      <c r="S24" s="373"/>
      <c r="T24" s="373"/>
      <c r="U24" s="373"/>
      <c r="V24" s="374"/>
      <c r="W24" s="462"/>
      <c r="X24" s="399"/>
      <c r="Y24" s="400"/>
      <c r="Z24" s="375" t="s">
        <v>162</v>
      </c>
      <c r="AA24" s="376"/>
      <c r="AB24" s="376"/>
      <c r="AC24" s="376"/>
      <c r="AD24" s="376"/>
      <c r="AE24" s="376"/>
      <c r="AF24" s="376"/>
      <c r="AG24" s="377"/>
      <c r="AH24" s="372">
        <v>386</v>
      </c>
      <c r="AI24" s="373"/>
      <c r="AJ24" s="373"/>
      <c r="AK24" s="373"/>
      <c r="AL24" s="374"/>
      <c r="AM24" s="372">
        <v>1119786</v>
      </c>
      <c r="AN24" s="373"/>
      <c r="AO24" s="373"/>
      <c r="AP24" s="373"/>
      <c r="AQ24" s="373"/>
      <c r="AR24" s="374"/>
      <c r="AS24" s="372">
        <v>2901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15013518</v>
      </c>
      <c r="BO24" s="420"/>
      <c r="BP24" s="420"/>
      <c r="BQ24" s="420"/>
      <c r="BR24" s="420"/>
      <c r="BS24" s="420"/>
      <c r="BT24" s="420"/>
      <c r="BU24" s="421"/>
      <c r="BV24" s="419">
        <v>13787666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7000</v>
      </c>
      <c r="R25" s="373"/>
      <c r="S25" s="373"/>
      <c r="T25" s="373"/>
      <c r="U25" s="373"/>
      <c r="V25" s="374"/>
      <c r="W25" s="462"/>
      <c r="X25" s="399"/>
      <c r="Y25" s="400"/>
      <c r="Z25" s="375" t="s">
        <v>165</v>
      </c>
      <c r="AA25" s="376"/>
      <c r="AB25" s="376"/>
      <c r="AC25" s="376"/>
      <c r="AD25" s="376"/>
      <c r="AE25" s="376"/>
      <c r="AF25" s="376"/>
      <c r="AG25" s="377"/>
      <c r="AH25" s="372">
        <v>79</v>
      </c>
      <c r="AI25" s="373"/>
      <c r="AJ25" s="373"/>
      <c r="AK25" s="373"/>
      <c r="AL25" s="374"/>
      <c r="AM25" s="372">
        <v>226572</v>
      </c>
      <c r="AN25" s="373"/>
      <c r="AO25" s="373"/>
      <c r="AP25" s="373"/>
      <c r="AQ25" s="373"/>
      <c r="AR25" s="374"/>
      <c r="AS25" s="372">
        <v>2868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3112659</v>
      </c>
      <c r="BO25" s="449"/>
      <c r="BP25" s="449"/>
      <c r="BQ25" s="449"/>
      <c r="BR25" s="449"/>
      <c r="BS25" s="449"/>
      <c r="BT25" s="449"/>
      <c r="BU25" s="450"/>
      <c r="BV25" s="448">
        <v>5020665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6000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14056</v>
      </c>
      <c r="AN26" s="373"/>
      <c r="AO26" s="373"/>
      <c r="AP26" s="373"/>
      <c r="AQ26" s="373"/>
      <c r="AR26" s="374"/>
      <c r="AS26" s="372">
        <v>3514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4000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3500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1267646</v>
      </c>
      <c r="BO28" s="449"/>
      <c r="BP28" s="449"/>
      <c r="BQ28" s="449"/>
      <c r="BR28" s="449"/>
      <c r="BS28" s="449"/>
      <c r="BT28" s="449"/>
      <c r="BU28" s="450"/>
      <c r="BV28" s="448">
        <v>1167616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17</v>
      </c>
      <c r="M29" s="373"/>
      <c r="N29" s="373"/>
      <c r="O29" s="373"/>
      <c r="P29" s="374"/>
      <c r="Q29" s="372">
        <v>3200</v>
      </c>
      <c r="R29" s="373"/>
      <c r="S29" s="373"/>
      <c r="T29" s="373"/>
      <c r="U29" s="373"/>
      <c r="V29" s="374"/>
      <c r="W29" s="463"/>
      <c r="X29" s="464"/>
      <c r="Y29" s="465"/>
      <c r="Z29" s="375" t="s">
        <v>177</v>
      </c>
      <c r="AA29" s="376"/>
      <c r="AB29" s="376"/>
      <c r="AC29" s="376"/>
      <c r="AD29" s="376"/>
      <c r="AE29" s="376"/>
      <c r="AF29" s="376"/>
      <c r="AG29" s="377"/>
      <c r="AH29" s="372">
        <v>386</v>
      </c>
      <c r="AI29" s="373"/>
      <c r="AJ29" s="373"/>
      <c r="AK29" s="373"/>
      <c r="AL29" s="374"/>
      <c r="AM29" s="372">
        <v>1119786</v>
      </c>
      <c r="AN29" s="373"/>
      <c r="AO29" s="373"/>
      <c r="AP29" s="373"/>
      <c r="AQ29" s="373"/>
      <c r="AR29" s="374"/>
      <c r="AS29" s="372">
        <v>2901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239752</v>
      </c>
      <c r="BO29" s="420"/>
      <c r="BP29" s="420"/>
      <c r="BQ29" s="420"/>
      <c r="BR29" s="420"/>
      <c r="BS29" s="420"/>
      <c r="BT29" s="420"/>
      <c r="BU29" s="421"/>
      <c r="BV29" s="419">
        <v>205323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2629075</v>
      </c>
      <c r="BO30" s="454"/>
      <c r="BP30" s="454"/>
      <c r="BQ30" s="454"/>
      <c r="BR30" s="454"/>
      <c r="BS30" s="454"/>
      <c r="BT30" s="454"/>
      <c r="BU30" s="455"/>
      <c r="BV30" s="453">
        <v>2456466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カルルス温泉スキー場事業特別会計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西いぶり広域連合</v>
      </c>
      <c r="BZ34" s="368"/>
      <c r="CA34" s="368"/>
      <c r="CB34" s="368"/>
      <c r="CC34" s="368"/>
      <c r="CD34" s="368"/>
      <c r="CE34" s="368"/>
      <c r="CF34" s="368"/>
      <c r="CG34" s="368"/>
      <c r="CH34" s="368"/>
      <c r="CI34" s="368"/>
      <c r="CJ34" s="368"/>
      <c r="CK34" s="368"/>
      <c r="CL34" s="368"/>
      <c r="CM34" s="368"/>
      <c r="CN34" s="181"/>
      <c r="CO34" s="367">
        <f>IF(CQ34="","",MAX(C34:D43,U34:V43,AM34:AN43,BE34:BF43,BW34:BX43)+1)</f>
        <v>11</v>
      </c>
      <c r="CP34" s="367"/>
      <c r="CQ34" s="368" t="str">
        <f>IF('各会計、関係団体の財政状況及び健全化判断比率'!BS7="","",'各会計、関係団体の財政状況及び健全化判断比率'!BS7)</f>
        <v>一般財団法人登別市文化・スポーツ振興財団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学校給食事業特別会計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簡易水道事業会計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nOwJTsceLjvglRGCldkuoOSHLmJjp/AC8YHpvInBLnnLyilims0Ya32+Lo3TF+w6KbX/5vf7TkpovNLGE2yOQ==" saltValue="nFJ/0dJoEKsh4/F//FzW5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70" zoomScaleNormal="70" zoomScaleSheetLayoutView="100" workbookViewId="0">
      <selection activeCell="P35" sqref="P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5.53</v>
      </c>
      <c r="G34" s="33">
        <v>6.16</v>
      </c>
      <c r="H34" s="33">
        <v>6.62</v>
      </c>
      <c r="I34" s="33">
        <v>7.79</v>
      </c>
      <c r="J34" s="34">
        <v>9.15</v>
      </c>
      <c r="K34" s="22"/>
      <c r="L34" s="22"/>
      <c r="M34" s="22"/>
      <c r="N34" s="22"/>
      <c r="O34" s="22"/>
      <c r="P34" s="22"/>
    </row>
    <row r="35" spans="1:16" ht="39" customHeight="1" x14ac:dyDescent="0.2">
      <c r="A35" s="22"/>
      <c r="B35" s="35"/>
      <c r="C35" s="1145" t="s">
        <v>534</v>
      </c>
      <c r="D35" s="1146"/>
      <c r="E35" s="1147"/>
      <c r="F35" s="36">
        <v>3.88</v>
      </c>
      <c r="G35" s="37">
        <v>6.42</v>
      </c>
      <c r="H35" s="37">
        <v>6.93</v>
      </c>
      <c r="I35" s="37">
        <v>6.16</v>
      </c>
      <c r="J35" s="38">
        <v>6.58</v>
      </c>
      <c r="K35" s="22"/>
      <c r="L35" s="22"/>
      <c r="M35" s="22"/>
      <c r="N35" s="22"/>
      <c r="O35" s="22"/>
      <c r="P35" s="22"/>
    </row>
    <row r="36" spans="1:16" ht="39" customHeight="1" x14ac:dyDescent="0.2">
      <c r="A36" s="22"/>
      <c r="B36" s="35"/>
      <c r="C36" s="1145" t="s">
        <v>535</v>
      </c>
      <c r="D36" s="1146"/>
      <c r="E36" s="1147"/>
      <c r="F36" s="36">
        <v>4.72</v>
      </c>
      <c r="G36" s="37">
        <v>6.38</v>
      </c>
      <c r="H36" s="37">
        <v>3.69</v>
      </c>
      <c r="I36" s="37">
        <v>3.41</v>
      </c>
      <c r="J36" s="38">
        <v>2.54</v>
      </c>
      <c r="K36" s="22"/>
      <c r="L36" s="22"/>
      <c r="M36" s="22"/>
      <c r="N36" s="22"/>
      <c r="O36" s="22"/>
      <c r="P36" s="22"/>
    </row>
    <row r="37" spans="1:16" ht="39" customHeight="1" x14ac:dyDescent="0.2">
      <c r="A37" s="22"/>
      <c r="B37" s="35"/>
      <c r="C37" s="1145" t="s">
        <v>536</v>
      </c>
      <c r="D37" s="1146"/>
      <c r="E37" s="1147"/>
      <c r="F37" s="36">
        <v>0.98</v>
      </c>
      <c r="G37" s="37">
        <v>1.38</v>
      </c>
      <c r="H37" s="37">
        <v>1.21</v>
      </c>
      <c r="I37" s="37">
        <v>0.96</v>
      </c>
      <c r="J37" s="38">
        <v>1.01</v>
      </c>
      <c r="K37" s="22"/>
      <c r="L37" s="22"/>
      <c r="M37" s="22"/>
      <c r="N37" s="22"/>
      <c r="O37" s="22"/>
      <c r="P37" s="22"/>
    </row>
    <row r="38" spans="1:16" ht="39" customHeight="1" x14ac:dyDescent="0.2">
      <c r="A38" s="22"/>
      <c r="B38" s="35"/>
      <c r="C38" s="1145" t="s">
        <v>537</v>
      </c>
      <c r="D38" s="1146"/>
      <c r="E38" s="1147"/>
      <c r="F38" s="36">
        <v>1.7</v>
      </c>
      <c r="G38" s="37">
        <v>2.0699999999999998</v>
      </c>
      <c r="H38" s="37">
        <v>1.8</v>
      </c>
      <c r="I38" s="37">
        <v>1.05</v>
      </c>
      <c r="J38" s="38">
        <v>0.69</v>
      </c>
      <c r="K38" s="22"/>
      <c r="L38" s="22"/>
      <c r="M38" s="22"/>
      <c r="N38" s="22"/>
      <c r="O38" s="22"/>
      <c r="P38" s="22"/>
    </row>
    <row r="39" spans="1:16" ht="39" customHeight="1" x14ac:dyDescent="0.2">
      <c r="A39" s="22"/>
      <c r="B39" s="35"/>
      <c r="C39" s="1145" t="s">
        <v>538</v>
      </c>
      <c r="D39" s="1146"/>
      <c r="E39" s="1147"/>
      <c r="F39" s="36">
        <v>0.01</v>
      </c>
      <c r="G39" s="37">
        <v>0</v>
      </c>
      <c r="H39" s="37" t="s">
        <v>539</v>
      </c>
      <c r="I39" s="37">
        <v>0</v>
      </c>
      <c r="J39" s="38">
        <v>0</v>
      </c>
      <c r="K39" s="22"/>
      <c r="L39" s="22"/>
      <c r="M39" s="22"/>
      <c r="N39" s="22"/>
      <c r="O39" s="22"/>
      <c r="P39" s="22"/>
    </row>
    <row r="40" spans="1:16" ht="39" customHeight="1" x14ac:dyDescent="0.2">
      <c r="A40" s="22"/>
      <c r="B40" s="35"/>
      <c r="C40" s="1145" t="s">
        <v>540</v>
      </c>
      <c r="D40" s="1146"/>
      <c r="E40" s="1147"/>
      <c r="F40" s="36">
        <v>0</v>
      </c>
      <c r="G40" s="37">
        <v>0</v>
      </c>
      <c r="H40" s="37">
        <v>0</v>
      </c>
      <c r="I40" s="37">
        <v>0</v>
      </c>
      <c r="J40" s="38">
        <v>0</v>
      </c>
      <c r="K40" s="22"/>
      <c r="L40" s="22"/>
      <c r="M40" s="22"/>
      <c r="N40" s="22"/>
      <c r="O40" s="22"/>
      <c r="P40" s="22"/>
    </row>
    <row r="41" spans="1:16" ht="39" customHeight="1" x14ac:dyDescent="0.2">
      <c r="A41" s="22"/>
      <c r="B41" s="35"/>
      <c r="C41" s="1145" t="s">
        <v>541</v>
      </c>
      <c r="D41" s="1146"/>
      <c r="E41" s="1147"/>
      <c r="F41" s="36">
        <v>0</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95q6Xed3dqrEmp4IL3DD8jljoY7Q/8ay9ofFKus4qupCK74GP2FVQt2hEDwAUGJwr3XZVbxFoMlkiIqDXg2XQ==" saltValue="YvTUwXo7vzYFFW5f6fR8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topLeftCell="D1" zoomScaleSheetLayoutView="55" workbookViewId="0">
      <selection activeCell="O61" sqref="O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2388</v>
      </c>
      <c r="L45" s="60">
        <v>2405</v>
      </c>
      <c r="M45" s="60">
        <v>2364</v>
      </c>
      <c r="N45" s="60">
        <v>2337</v>
      </c>
      <c r="O45" s="61">
        <v>2281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862</v>
      </c>
      <c r="L48" s="64">
        <v>833</v>
      </c>
      <c r="M48" s="64">
        <v>770</v>
      </c>
      <c r="N48" s="64">
        <v>744</v>
      </c>
      <c r="O48" s="65">
        <v>753</v>
      </c>
      <c r="P48" s="48"/>
      <c r="Q48" s="48"/>
      <c r="R48" s="48"/>
      <c r="S48" s="48"/>
      <c r="T48" s="48"/>
      <c r="U48" s="48"/>
    </row>
    <row r="49" spans="1:21" ht="30.75" customHeight="1" x14ac:dyDescent="0.2">
      <c r="A49" s="48"/>
      <c r="B49" s="1178"/>
      <c r="C49" s="1179"/>
      <c r="D49" s="62"/>
      <c r="E49" s="1155" t="s">
        <v>14</v>
      </c>
      <c r="F49" s="1155"/>
      <c r="G49" s="1155"/>
      <c r="H49" s="1155"/>
      <c r="I49" s="1155"/>
      <c r="J49" s="1156"/>
      <c r="K49" s="63">
        <v>4</v>
      </c>
      <c r="L49" s="64">
        <v>4</v>
      </c>
      <c r="M49" s="64">
        <v>4</v>
      </c>
      <c r="N49" s="64">
        <v>4</v>
      </c>
      <c r="O49" s="65" t="s">
        <v>489</v>
      </c>
      <c r="P49" s="48"/>
      <c r="Q49" s="48"/>
      <c r="R49" s="48"/>
      <c r="S49" s="48"/>
      <c r="T49" s="48"/>
      <c r="U49" s="48"/>
    </row>
    <row r="50" spans="1:21" ht="30.75" customHeight="1" x14ac:dyDescent="0.2">
      <c r="A50" s="48"/>
      <c r="B50" s="1178"/>
      <c r="C50" s="1179"/>
      <c r="D50" s="62"/>
      <c r="E50" s="1155" t="s">
        <v>15</v>
      </c>
      <c r="F50" s="1155"/>
      <c r="G50" s="1155"/>
      <c r="H50" s="1155"/>
      <c r="I50" s="1155"/>
      <c r="J50" s="1156"/>
      <c r="K50" s="63">
        <v>16</v>
      </c>
      <c r="L50" s="64">
        <v>16</v>
      </c>
      <c r="M50" s="64">
        <v>16</v>
      </c>
      <c r="N50" s="64">
        <v>15</v>
      </c>
      <c r="O50" s="65">
        <v>15</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489</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2082</v>
      </c>
      <c r="L52" s="64">
        <v>2040</v>
      </c>
      <c r="M52" s="64">
        <v>2036</v>
      </c>
      <c r="N52" s="64">
        <v>1993</v>
      </c>
      <c r="O52" s="65">
        <v>1971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1188</v>
      </c>
      <c r="L53" s="69">
        <v>1218</v>
      </c>
      <c r="M53" s="69">
        <v>1118</v>
      </c>
      <c r="N53" s="69">
        <v>1107</v>
      </c>
      <c r="O53" s="70">
        <v>1078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552</v>
      </c>
      <c r="L58" s="84" t="s">
        <v>552</v>
      </c>
      <c r="M58" s="84" t="s">
        <v>552</v>
      </c>
      <c r="N58" s="84" t="s">
        <v>552</v>
      </c>
      <c r="O58" s="85" t="s">
        <v>552</v>
      </c>
    </row>
    <row r="59" spans="1:21" ht="31.5" customHeight="1" x14ac:dyDescent="0.2">
      <c r="B59" s="1163"/>
      <c r="C59" s="1164"/>
      <c r="D59" s="1170" t="s">
        <v>26</v>
      </c>
      <c r="E59" s="1171"/>
      <c r="F59" s="1171"/>
      <c r="G59" s="1171"/>
      <c r="H59" s="1171"/>
      <c r="I59" s="1171"/>
      <c r="J59" s="1172"/>
      <c r="K59" s="86" t="s">
        <v>552</v>
      </c>
      <c r="L59" s="87" t="s">
        <v>552</v>
      </c>
      <c r="M59" s="87" t="s">
        <v>552</v>
      </c>
      <c r="N59" s="87" t="s">
        <v>552</v>
      </c>
      <c r="O59" s="88" t="s">
        <v>552</v>
      </c>
    </row>
    <row r="60" spans="1:21" ht="31.5" customHeight="1" thickBot="1" x14ac:dyDescent="0.25">
      <c r="B60" s="1165"/>
      <c r="C60" s="1166"/>
      <c r="D60" s="1173" t="s">
        <v>27</v>
      </c>
      <c r="E60" s="1174"/>
      <c r="F60" s="1174"/>
      <c r="G60" s="1174"/>
      <c r="H60" s="1174"/>
      <c r="I60" s="1174"/>
      <c r="J60" s="1175"/>
      <c r="K60" s="89" t="s">
        <v>552</v>
      </c>
      <c r="L60" s="90" t="s">
        <v>552</v>
      </c>
      <c r="M60" s="90" t="s">
        <v>552</v>
      </c>
      <c r="N60" s="90" t="s">
        <v>552</v>
      </c>
      <c r="O60" s="91" t="s">
        <v>552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lu1P4NlvrjyfQ/X8PUUIESo9Zn0fYIuCX9DsyiJLcyF1oRGO5fXNdet51sDsbjlVdSvhTAvoIE6DJts6aU9Bg==" saltValue="U72+8n+BC3PjQxIR62bj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D40" zoomScaleSheetLayoutView="100" workbookViewId="0">
      <selection activeCell="M51" sqref="M5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22834</v>
      </c>
      <c r="J41" s="356">
        <v>22241</v>
      </c>
      <c r="K41" s="356">
        <v>21716</v>
      </c>
      <c r="L41" s="356">
        <v>21134</v>
      </c>
      <c r="M41" s="357">
        <v>21774</v>
      </c>
    </row>
    <row r="42" spans="2:13" ht="27.75" customHeight="1" x14ac:dyDescent="0.2">
      <c r="B42" s="1186"/>
      <c r="C42" s="1187"/>
      <c r="D42" s="106"/>
      <c r="E42" s="1190" t="s">
        <v>32</v>
      </c>
      <c r="F42" s="1190"/>
      <c r="G42" s="1190"/>
      <c r="H42" s="1191"/>
      <c r="I42" s="358">
        <v>153</v>
      </c>
      <c r="J42" s="359">
        <v>139</v>
      </c>
      <c r="K42" s="359">
        <v>125</v>
      </c>
      <c r="L42" s="359">
        <v>111</v>
      </c>
      <c r="M42" s="360">
        <v>97</v>
      </c>
    </row>
    <row r="43" spans="2:13" ht="27.75" customHeight="1" x14ac:dyDescent="0.2">
      <c r="B43" s="1186"/>
      <c r="C43" s="1187"/>
      <c r="D43" s="106"/>
      <c r="E43" s="1190" t="s">
        <v>33</v>
      </c>
      <c r="F43" s="1190"/>
      <c r="G43" s="1190"/>
      <c r="H43" s="1191"/>
      <c r="I43" s="358">
        <v>12311</v>
      </c>
      <c r="J43" s="359">
        <v>11852</v>
      </c>
      <c r="K43" s="359">
        <v>10871</v>
      </c>
      <c r="L43" s="359">
        <v>9929</v>
      </c>
      <c r="M43" s="360">
        <v>10481</v>
      </c>
    </row>
    <row r="44" spans="2:13" ht="27.75" customHeight="1" x14ac:dyDescent="0.2">
      <c r="B44" s="1186"/>
      <c r="C44" s="1187"/>
      <c r="D44" s="106"/>
      <c r="E44" s="1190" t="s">
        <v>34</v>
      </c>
      <c r="F44" s="1190"/>
      <c r="G44" s="1190"/>
      <c r="H44" s="1191"/>
      <c r="I44" s="358">
        <v>11</v>
      </c>
      <c r="J44" s="359">
        <v>7</v>
      </c>
      <c r="K44" s="359">
        <v>4</v>
      </c>
      <c r="L44" s="359" t="s">
        <v>489</v>
      </c>
      <c r="M44" s="360" t="s">
        <v>489</v>
      </c>
    </row>
    <row r="45" spans="2:13" ht="27.75" customHeight="1" x14ac:dyDescent="0.2">
      <c r="B45" s="1186"/>
      <c r="C45" s="1187"/>
      <c r="D45" s="106"/>
      <c r="E45" s="1190" t="s">
        <v>35</v>
      </c>
      <c r="F45" s="1190"/>
      <c r="G45" s="1190"/>
      <c r="H45" s="1191"/>
      <c r="I45" s="358">
        <v>2240</v>
      </c>
      <c r="J45" s="359">
        <v>2249</v>
      </c>
      <c r="K45" s="359">
        <v>2333</v>
      </c>
      <c r="L45" s="359">
        <v>2388</v>
      </c>
      <c r="M45" s="360">
        <v>2536</v>
      </c>
    </row>
    <row r="46" spans="2:13" ht="27.75" customHeight="1" x14ac:dyDescent="0.2">
      <c r="B46" s="1186"/>
      <c r="C46" s="1187"/>
      <c r="D46" s="107"/>
      <c r="E46" s="1190" t="s">
        <v>36</v>
      </c>
      <c r="F46" s="1190"/>
      <c r="G46" s="1190"/>
      <c r="H46" s="1191"/>
      <c r="I46" s="358" t="s">
        <v>489</v>
      </c>
      <c r="J46" s="359" t="s">
        <v>489</v>
      </c>
      <c r="K46" s="359" t="s">
        <v>489</v>
      </c>
      <c r="L46" s="359" t="s">
        <v>489</v>
      </c>
      <c r="M46" s="360" t="s">
        <v>489</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2510</v>
      </c>
      <c r="J50" s="359">
        <v>2945</v>
      </c>
      <c r="K50" s="359">
        <v>4732</v>
      </c>
      <c r="L50" s="359">
        <v>5219</v>
      </c>
      <c r="M50" s="360">
        <v>5576</v>
      </c>
    </row>
    <row r="51" spans="2:13" ht="27.75" customHeight="1" x14ac:dyDescent="0.2">
      <c r="B51" s="1186"/>
      <c r="C51" s="1187"/>
      <c r="D51" s="106"/>
      <c r="E51" s="1190" t="s">
        <v>42</v>
      </c>
      <c r="F51" s="1190"/>
      <c r="G51" s="1190"/>
      <c r="H51" s="1191"/>
      <c r="I51" s="358">
        <v>7011</v>
      </c>
      <c r="J51" s="359">
        <v>6701</v>
      </c>
      <c r="K51" s="359">
        <v>6482</v>
      </c>
      <c r="L51" s="359">
        <v>6687</v>
      </c>
      <c r="M51" s="360">
        <v>7028</v>
      </c>
    </row>
    <row r="52" spans="2:13" ht="27.75" customHeight="1" x14ac:dyDescent="0.2">
      <c r="B52" s="1188"/>
      <c r="C52" s="1189"/>
      <c r="D52" s="106"/>
      <c r="E52" s="1190" t="s">
        <v>43</v>
      </c>
      <c r="F52" s="1190"/>
      <c r="G52" s="1190"/>
      <c r="H52" s="1191"/>
      <c r="I52" s="358">
        <v>19058</v>
      </c>
      <c r="J52" s="359">
        <v>18524</v>
      </c>
      <c r="K52" s="359">
        <v>17821</v>
      </c>
      <c r="L52" s="359">
        <v>17191</v>
      </c>
      <c r="M52" s="360">
        <v>16549</v>
      </c>
    </row>
    <row r="53" spans="2:13" ht="27.75" customHeight="1" thickBot="1" x14ac:dyDescent="0.25">
      <c r="B53" s="1192" t="s">
        <v>19</v>
      </c>
      <c r="C53" s="1193"/>
      <c r="D53" s="110"/>
      <c r="E53" s="1194" t="s">
        <v>44</v>
      </c>
      <c r="F53" s="1194"/>
      <c r="G53" s="1194"/>
      <c r="H53" s="1195"/>
      <c r="I53" s="361">
        <v>8971</v>
      </c>
      <c r="J53" s="362">
        <v>8319</v>
      </c>
      <c r="K53" s="362">
        <v>6014</v>
      </c>
      <c r="L53" s="362">
        <v>4466</v>
      </c>
      <c r="M53" s="363">
        <v>5736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ylwPfFUqMucy/3aBTPWvcEUAFRcMSR1sypYnh45T8R9EL29zxOIIHNR4LboBQyCOoDjsVbm/RnewJY28U5bsA==" saltValue="TI29WnoNXOtFVyVdGDqh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election activeCell="G57" sqref="G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122">
        <v>1161</v>
      </c>
      <c r="G55" s="122">
        <v>1168</v>
      </c>
      <c r="H55" s="123">
        <v>1268</v>
      </c>
    </row>
    <row r="56" spans="2:8" ht="52.5" customHeight="1" x14ac:dyDescent="0.2">
      <c r="B56" s="124"/>
      <c r="C56" s="1213" t="s">
        <v>47</v>
      </c>
      <c r="D56" s="1213"/>
      <c r="E56" s="1214"/>
      <c r="F56" s="125">
        <v>223</v>
      </c>
      <c r="G56" s="125">
        <v>205</v>
      </c>
      <c r="H56" s="126">
        <v>240</v>
      </c>
    </row>
    <row r="57" spans="2:8" ht="53.25" customHeight="1" x14ac:dyDescent="0.2">
      <c r="B57" s="124"/>
      <c r="C57" s="1215" t="s">
        <v>48</v>
      </c>
      <c r="D57" s="1215"/>
      <c r="E57" s="1216"/>
      <c r="F57" s="127">
        <v>2006</v>
      </c>
      <c r="G57" s="127">
        <v>2456</v>
      </c>
      <c r="H57" s="128">
        <v>2629</v>
      </c>
    </row>
    <row r="58" spans="2:8" ht="45.75" customHeight="1" x14ac:dyDescent="0.2">
      <c r="B58" s="129"/>
      <c r="C58" s="1203" t="s">
        <v>553</v>
      </c>
      <c r="D58" s="1204"/>
      <c r="E58" s="1205"/>
      <c r="F58" s="130">
        <v>551</v>
      </c>
      <c r="G58" s="130">
        <v>704</v>
      </c>
      <c r="H58" s="131">
        <v>891</v>
      </c>
    </row>
    <row r="59" spans="2:8" ht="45.75" customHeight="1" x14ac:dyDescent="0.2">
      <c r="B59" s="129"/>
      <c r="C59" s="1203" t="s">
        <v>554</v>
      </c>
      <c r="D59" s="1204"/>
      <c r="E59" s="1205"/>
      <c r="F59" s="130">
        <v>451</v>
      </c>
      <c r="G59" s="130">
        <v>532</v>
      </c>
      <c r="H59" s="131">
        <v>516</v>
      </c>
    </row>
    <row r="60" spans="2:8" ht="45.75" customHeight="1" x14ac:dyDescent="0.2">
      <c r="B60" s="129"/>
      <c r="C60" s="1203" t="s">
        <v>555</v>
      </c>
      <c r="D60" s="1204"/>
      <c r="E60" s="1205"/>
      <c r="F60" s="130">
        <v>322</v>
      </c>
      <c r="G60" s="130">
        <v>350</v>
      </c>
      <c r="H60" s="131">
        <v>455</v>
      </c>
    </row>
    <row r="61" spans="2:8" ht="45.75" customHeight="1" x14ac:dyDescent="0.2">
      <c r="B61" s="129"/>
      <c r="C61" s="1203" t="s">
        <v>556</v>
      </c>
      <c r="D61" s="1204"/>
      <c r="E61" s="1205"/>
      <c r="F61" s="130">
        <v>232</v>
      </c>
      <c r="G61" s="130">
        <v>274</v>
      </c>
      <c r="H61" s="131">
        <v>290</v>
      </c>
    </row>
    <row r="62" spans="2:8" ht="45.75" customHeight="1" thickBot="1" x14ac:dyDescent="0.25">
      <c r="B62" s="132"/>
      <c r="C62" s="1206" t="s">
        <v>557</v>
      </c>
      <c r="D62" s="1207"/>
      <c r="E62" s="1208"/>
      <c r="F62" s="133">
        <v>157</v>
      </c>
      <c r="G62" s="133">
        <v>298</v>
      </c>
      <c r="H62" s="134">
        <v>138</v>
      </c>
    </row>
    <row r="63" spans="2:8" ht="52.5" customHeight="1" thickBot="1" x14ac:dyDescent="0.25">
      <c r="B63" s="135"/>
      <c r="C63" s="1209" t="s">
        <v>49</v>
      </c>
      <c r="D63" s="1209"/>
      <c r="E63" s="1210"/>
      <c r="F63" s="136">
        <v>3389</v>
      </c>
      <c r="G63" s="136">
        <v>3829</v>
      </c>
      <c r="H63" s="137">
        <v>4136</v>
      </c>
    </row>
    <row r="64" spans="2:8" ht="13.2" x14ac:dyDescent="0.2"/>
  </sheetData>
  <sheetProtection algorithmName="SHA-512" hashValue="vvPQHO9kZ8YZtrc9sAL0ZCz5df/jEdUz49VRB8pGnqbB+RqcEp2TmU2nC8R7hrMLohx+m8l/4M0PPPlTuNYvLw==" saltValue="/CWOj26ZoDEWL1hqcj4V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91221</v>
      </c>
      <c r="E3" s="156"/>
      <c r="F3" s="157">
        <v>79288</v>
      </c>
      <c r="G3" s="158"/>
      <c r="H3" s="159"/>
    </row>
    <row r="4" spans="1:8" x14ac:dyDescent="0.2">
      <c r="A4" s="160"/>
      <c r="B4" s="161"/>
      <c r="C4" s="162"/>
      <c r="D4" s="163">
        <v>35569</v>
      </c>
      <c r="E4" s="164"/>
      <c r="F4" s="165">
        <v>41870</v>
      </c>
      <c r="G4" s="166"/>
      <c r="H4" s="167"/>
    </row>
    <row r="5" spans="1:8" x14ac:dyDescent="0.2">
      <c r="A5" s="148" t="s">
        <v>521</v>
      </c>
      <c r="B5" s="153"/>
      <c r="C5" s="154"/>
      <c r="D5" s="155">
        <v>49906</v>
      </c>
      <c r="E5" s="156"/>
      <c r="F5" s="157">
        <v>84962</v>
      </c>
      <c r="G5" s="158"/>
      <c r="H5" s="159"/>
    </row>
    <row r="6" spans="1:8" x14ac:dyDescent="0.2">
      <c r="A6" s="160"/>
      <c r="B6" s="161"/>
      <c r="C6" s="162"/>
      <c r="D6" s="163">
        <v>32731</v>
      </c>
      <c r="E6" s="164"/>
      <c r="F6" s="165">
        <v>42793</v>
      </c>
      <c r="G6" s="166"/>
      <c r="H6" s="167"/>
    </row>
    <row r="7" spans="1:8" x14ac:dyDescent="0.2">
      <c r="A7" s="148" t="s">
        <v>522</v>
      </c>
      <c r="B7" s="153"/>
      <c r="C7" s="154"/>
      <c r="D7" s="155">
        <v>42087</v>
      </c>
      <c r="E7" s="156"/>
      <c r="F7" s="157">
        <v>71279</v>
      </c>
      <c r="G7" s="158"/>
      <c r="H7" s="159"/>
    </row>
    <row r="8" spans="1:8" x14ac:dyDescent="0.2">
      <c r="A8" s="160"/>
      <c r="B8" s="161"/>
      <c r="C8" s="162"/>
      <c r="D8" s="163">
        <v>22085</v>
      </c>
      <c r="E8" s="164"/>
      <c r="F8" s="165">
        <v>36731</v>
      </c>
      <c r="G8" s="166"/>
      <c r="H8" s="167"/>
    </row>
    <row r="9" spans="1:8" x14ac:dyDescent="0.2">
      <c r="A9" s="148" t="s">
        <v>523</v>
      </c>
      <c r="B9" s="153"/>
      <c r="C9" s="154"/>
      <c r="D9" s="155">
        <v>52530</v>
      </c>
      <c r="E9" s="156"/>
      <c r="F9" s="157">
        <v>74994</v>
      </c>
      <c r="G9" s="158"/>
      <c r="H9" s="159"/>
    </row>
    <row r="10" spans="1:8" x14ac:dyDescent="0.2">
      <c r="A10" s="160"/>
      <c r="B10" s="161"/>
      <c r="C10" s="162"/>
      <c r="D10" s="163">
        <v>28251</v>
      </c>
      <c r="E10" s="164"/>
      <c r="F10" s="165">
        <v>36188</v>
      </c>
      <c r="G10" s="166"/>
      <c r="H10" s="167"/>
    </row>
    <row r="11" spans="1:8" x14ac:dyDescent="0.2">
      <c r="A11" s="148" t="s">
        <v>524</v>
      </c>
      <c r="B11" s="153"/>
      <c r="C11" s="154"/>
      <c r="D11" s="155">
        <v>83116</v>
      </c>
      <c r="E11" s="156"/>
      <c r="F11" s="157">
        <v>71849</v>
      </c>
      <c r="G11" s="158"/>
      <c r="H11" s="159"/>
    </row>
    <row r="12" spans="1:8" x14ac:dyDescent="0.2">
      <c r="A12" s="160"/>
      <c r="B12" s="161"/>
      <c r="C12" s="168"/>
      <c r="D12" s="163">
        <v>67752</v>
      </c>
      <c r="E12" s="164"/>
      <c r="F12" s="165">
        <v>36144</v>
      </c>
      <c r="G12" s="166"/>
      <c r="H12" s="167"/>
    </row>
    <row r="13" spans="1:8" x14ac:dyDescent="0.2">
      <c r="A13" s="148"/>
      <c r="B13" s="153"/>
      <c r="C13" s="169"/>
      <c r="D13" s="170">
        <v>63772</v>
      </c>
      <c r="E13" s="171"/>
      <c r="F13" s="172">
        <v>76474</v>
      </c>
      <c r="G13" s="173"/>
      <c r="H13" s="159"/>
    </row>
    <row r="14" spans="1:8" x14ac:dyDescent="0.2">
      <c r="A14" s="160"/>
      <c r="B14" s="161"/>
      <c r="C14" s="162"/>
      <c r="D14" s="163">
        <v>37278</v>
      </c>
      <c r="E14" s="164"/>
      <c r="F14" s="165">
        <v>38745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3.88</v>
      </c>
      <c r="C19" s="174">
        <f>ROUND(VALUE(SUBSTITUTE(実質収支比率等に係る経年分析!G$48,"▲","-")),2)</f>
        <v>6.43</v>
      </c>
      <c r="D19" s="174">
        <f>ROUND(VALUE(SUBSTITUTE(実質収支比率等に係る経年分析!H$48,"▲","-")),2)</f>
        <v>6.94</v>
      </c>
      <c r="E19" s="174">
        <f>ROUND(VALUE(SUBSTITUTE(実質収支比率等に係る経年分析!I$48,"▲","-")),2)</f>
        <v>6.17</v>
      </c>
      <c r="F19" s="174">
        <f>ROUND(VALUE(SUBSTITUTE(実質収支比率等に係る経年分析!J$48,"▲","-")),2)</f>
        <v>6.59</v>
      </c>
    </row>
    <row r="20" spans="1:11" x14ac:dyDescent="0.2">
      <c r="A20" s="174" t="s">
        <v>53</v>
      </c>
      <c r="B20" s="174">
        <f>ROUND(VALUE(SUBSTITUTE(実質収支比率等に係る経年分析!F$47,"▲","-")),2)</f>
        <v>2.2200000000000002</v>
      </c>
      <c r="C20" s="174">
        <f>ROUND(VALUE(SUBSTITUTE(実質収支比率等に係る経年分析!G$47,"▲","-")),2)</f>
        <v>4.78</v>
      </c>
      <c r="D20" s="174">
        <f>ROUND(VALUE(SUBSTITUTE(実質収支比率等に係る経年分析!H$47,"▲","-")),2)</f>
        <v>9.43</v>
      </c>
      <c r="E20" s="174">
        <f>ROUND(VALUE(SUBSTITUTE(実質収支比率等に係る経年分析!I$47,"▲","-")),2)</f>
        <v>9.75</v>
      </c>
      <c r="F20" s="174">
        <f>ROUND(VALUE(SUBSTITUTE(実質収支比率等に係る経年分析!J$47,"▲","-")),2)</f>
        <v>10.66</v>
      </c>
    </row>
    <row r="21" spans="1:11" x14ac:dyDescent="0.2">
      <c r="A21" s="174" t="s">
        <v>54</v>
      </c>
      <c r="B21" s="174">
        <f>IF(ISNUMBER(VALUE(SUBSTITUTE(実質収支比率等に係る経年分析!F$49,"▲","-"))),ROUND(VALUE(SUBSTITUTE(実質収支比率等に係る経年分析!F$49,"▲","-")),2),NA())</f>
        <v>0.48</v>
      </c>
      <c r="C21" s="174">
        <f>IF(ISNUMBER(VALUE(SUBSTITUTE(実質収支比率等に係る経年分析!G$49,"▲","-"))),ROUND(VALUE(SUBSTITUTE(実質収支比率等に係る経年分析!G$49,"▲","-")),2),NA())</f>
        <v>5.26</v>
      </c>
      <c r="D21" s="174">
        <f>IF(ISNUMBER(VALUE(SUBSTITUTE(実質収支比率等に係る経年分析!H$49,"▲","-"))),ROUND(VALUE(SUBSTITUTE(実質収支比率等に係る経年分析!H$49,"▲","-")),2),NA())</f>
        <v>5.69</v>
      </c>
      <c r="E21" s="174">
        <f>IF(ISNUMBER(VALUE(SUBSTITUTE(実質収支比率等に係る経年分析!I$49,"▲","-"))),ROUND(VALUE(SUBSTITUTE(実質収支比率等に係る経年分析!I$49,"▲","-")),2),NA())</f>
        <v>-0.9</v>
      </c>
      <c r="F21" s="174">
        <f>IF(ISNUMBER(VALUE(SUBSTITUTE(実質収支比率等に係る経年分析!J$49,"▲","-"))),ROUND(VALUE(SUBSTITUTE(実質収支比率等に係る経年分析!J$49,"▲","-")),2),NA())</f>
        <v>1.22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学校給食事業特別会計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2.0699999999999998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0.69</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1.01</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2082</v>
      </c>
      <c r="E42" s="176"/>
      <c r="F42" s="176"/>
      <c r="G42" s="176">
        <f>'実質公債費比率（分子）の構造'!L$52</f>
        <v>2040</v>
      </c>
      <c r="H42" s="176"/>
      <c r="I42" s="176"/>
      <c r="J42" s="176">
        <f>'実質公債費比率（分子）の構造'!M$52</f>
        <v>2036</v>
      </c>
      <c r="K42" s="176"/>
      <c r="L42" s="176"/>
      <c r="M42" s="176">
        <f>'実質公債費比率（分子）の構造'!N$52</f>
        <v>1993</v>
      </c>
      <c r="N42" s="176"/>
      <c r="O42" s="176"/>
      <c r="P42" s="176">
        <f>'実質公債費比率（分子）の構造'!O$52</f>
        <v>1971</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16</v>
      </c>
      <c r="C44" s="176"/>
      <c r="D44" s="176"/>
      <c r="E44" s="176">
        <f>'実質公債費比率（分子）の構造'!L$50</f>
        <v>16</v>
      </c>
      <c r="F44" s="176"/>
      <c r="G44" s="176"/>
      <c r="H44" s="176">
        <f>'実質公債費比率（分子）の構造'!M$50</f>
        <v>16</v>
      </c>
      <c r="I44" s="176"/>
      <c r="J44" s="176"/>
      <c r="K44" s="176">
        <f>'実質公債費比率（分子）の構造'!N$50</f>
        <v>15</v>
      </c>
      <c r="L44" s="176"/>
      <c r="M44" s="176"/>
      <c r="N44" s="176">
        <f>'実質公債費比率（分子）の構造'!O$50</f>
        <v>15</v>
      </c>
      <c r="O44" s="176"/>
      <c r="P44" s="176"/>
    </row>
    <row r="45" spans="1:16" x14ac:dyDescent="0.2">
      <c r="A45" s="176" t="s">
        <v>63</v>
      </c>
      <c r="B45" s="176">
        <f>'実質公債費比率（分子）の構造'!K$49</f>
        <v>4</v>
      </c>
      <c r="C45" s="176"/>
      <c r="D45" s="176"/>
      <c r="E45" s="176">
        <f>'実質公債費比率（分子）の構造'!L$49</f>
        <v>4</v>
      </c>
      <c r="F45" s="176"/>
      <c r="G45" s="176"/>
      <c r="H45" s="176">
        <f>'実質公債費比率（分子）の構造'!M$49</f>
        <v>4</v>
      </c>
      <c r="I45" s="176"/>
      <c r="J45" s="176"/>
      <c r="K45" s="176">
        <f>'実質公債費比率（分子）の構造'!N$49</f>
        <v>4</v>
      </c>
      <c r="L45" s="176"/>
      <c r="M45" s="176"/>
      <c r="N45" s="176" t="str">
        <f>'実質公債費比率（分子）の構造'!O$49</f>
        <v>-</v>
      </c>
      <c r="O45" s="176"/>
      <c r="P45" s="176"/>
    </row>
    <row r="46" spans="1:16" x14ac:dyDescent="0.2">
      <c r="A46" s="176" t="s">
        <v>64</v>
      </c>
      <c r="B46" s="176">
        <f>'実質公債費比率（分子）の構造'!K$48</f>
        <v>862</v>
      </c>
      <c r="C46" s="176"/>
      <c r="D46" s="176"/>
      <c r="E46" s="176">
        <f>'実質公債費比率（分子）の構造'!L$48</f>
        <v>833</v>
      </c>
      <c r="F46" s="176"/>
      <c r="G46" s="176"/>
      <c r="H46" s="176">
        <f>'実質公債費比率（分子）の構造'!M$48</f>
        <v>770</v>
      </c>
      <c r="I46" s="176"/>
      <c r="J46" s="176"/>
      <c r="K46" s="176">
        <f>'実質公債費比率（分子）の構造'!N$48</f>
        <v>744</v>
      </c>
      <c r="L46" s="176"/>
      <c r="M46" s="176"/>
      <c r="N46" s="176">
        <f>'実質公債費比率（分子）の構造'!O$48</f>
        <v>753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2388</v>
      </c>
      <c r="C49" s="176"/>
      <c r="D49" s="176"/>
      <c r="E49" s="176">
        <f>'実質公債費比率（分子）の構造'!L$45</f>
        <v>2405</v>
      </c>
      <c r="F49" s="176"/>
      <c r="G49" s="176"/>
      <c r="H49" s="176">
        <f>'実質公債費比率（分子）の構造'!M$45</f>
        <v>2364</v>
      </c>
      <c r="I49" s="176"/>
      <c r="J49" s="176"/>
      <c r="K49" s="176">
        <f>'実質公債費比率（分子）の構造'!N$45</f>
        <v>2337</v>
      </c>
      <c r="L49" s="176"/>
      <c r="M49" s="176"/>
      <c r="N49" s="176">
        <f>'実質公債費比率（分子）の構造'!O$45</f>
        <v>2281</v>
      </c>
      <c r="O49" s="176"/>
      <c r="P49" s="176"/>
    </row>
    <row r="50" spans="1:16" x14ac:dyDescent="0.2">
      <c r="A50" s="176" t="s">
        <v>67</v>
      </c>
      <c r="B50" s="176" t="e">
        <f>NA()</f>
        <v>#N/A</v>
      </c>
      <c r="C50" s="176">
        <f>IF(ISNUMBER('実質公債費比率（分子）の構造'!K$53),'実質公債費比率（分子）の構造'!K$53,NA())</f>
        <v>1188</v>
      </c>
      <c r="D50" s="176" t="e">
        <f>NA()</f>
        <v>#N/A</v>
      </c>
      <c r="E50" s="176" t="e">
        <f>NA()</f>
        <v>#N/A</v>
      </c>
      <c r="F50" s="176">
        <f>IF(ISNUMBER('実質公債費比率（分子）の構造'!L$53),'実質公債費比率（分子）の構造'!L$53,NA())</f>
        <v>1218</v>
      </c>
      <c r="G50" s="176" t="e">
        <f>NA()</f>
        <v>#N/A</v>
      </c>
      <c r="H50" s="176" t="e">
        <f>NA()</f>
        <v>#N/A</v>
      </c>
      <c r="I50" s="176">
        <f>IF(ISNUMBER('実質公債費比率（分子）の構造'!M$53),'実質公債費比率（分子）の構造'!M$53,NA())</f>
        <v>1118</v>
      </c>
      <c r="J50" s="176" t="e">
        <f>NA()</f>
        <v>#N/A</v>
      </c>
      <c r="K50" s="176" t="e">
        <f>NA()</f>
        <v>#N/A</v>
      </c>
      <c r="L50" s="176">
        <f>IF(ISNUMBER('実質公債費比率（分子）の構造'!N$53),'実質公債費比率（分子）の構造'!N$53,NA())</f>
        <v>1107</v>
      </c>
      <c r="M50" s="176" t="e">
        <f>NA()</f>
        <v>#N/A</v>
      </c>
      <c r="N50" s="176" t="e">
        <f>NA()</f>
        <v>#N/A</v>
      </c>
      <c r="O50" s="176">
        <f>IF(ISNUMBER('実質公債費比率（分子）の構造'!O$53),'実質公債費比率（分子）の構造'!O$53,NA())</f>
        <v>1078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19058</v>
      </c>
      <c r="E56" s="175"/>
      <c r="F56" s="175"/>
      <c r="G56" s="175">
        <f>'将来負担比率（分子）の構造'!J$52</f>
        <v>18524</v>
      </c>
      <c r="H56" s="175"/>
      <c r="I56" s="175"/>
      <c r="J56" s="175">
        <f>'将来負担比率（分子）の構造'!K$52</f>
        <v>17821</v>
      </c>
      <c r="K56" s="175"/>
      <c r="L56" s="175"/>
      <c r="M56" s="175">
        <f>'将来負担比率（分子）の構造'!L$52</f>
        <v>17191</v>
      </c>
      <c r="N56" s="175"/>
      <c r="O56" s="175"/>
      <c r="P56" s="175">
        <f>'将来負担比率（分子）の構造'!M$52</f>
        <v>16549</v>
      </c>
    </row>
    <row r="57" spans="1:16" x14ac:dyDescent="0.2">
      <c r="A57" s="175" t="s">
        <v>42</v>
      </c>
      <c r="B57" s="175"/>
      <c r="C57" s="175"/>
      <c r="D57" s="175">
        <f>'将来負担比率（分子）の構造'!I$51</f>
        <v>7011</v>
      </c>
      <c r="E57" s="175"/>
      <c r="F57" s="175"/>
      <c r="G57" s="175">
        <f>'将来負担比率（分子）の構造'!J$51</f>
        <v>6701</v>
      </c>
      <c r="H57" s="175"/>
      <c r="I57" s="175"/>
      <c r="J57" s="175">
        <f>'将来負担比率（分子）の構造'!K$51</f>
        <v>6482</v>
      </c>
      <c r="K57" s="175"/>
      <c r="L57" s="175"/>
      <c r="M57" s="175">
        <f>'将来負担比率（分子）の構造'!L$51</f>
        <v>6687</v>
      </c>
      <c r="N57" s="175"/>
      <c r="O57" s="175"/>
      <c r="P57" s="175">
        <f>'将来負担比率（分子）の構造'!M$51</f>
        <v>7028</v>
      </c>
    </row>
    <row r="58" spans="1:16" x14ac:dyDescent="0.2">
      <c r="A58" s="175" t="s">
        <v>41</v>
      </c>
      <c r="B58" s="175"/>
      <c r="C58" s="175"/>
      <c r="D58" s="175">
        <f>'将来負担比率（分子）の構造'!I$50</f>
        <v>2510</v>
      </c>
      <c r="E58" s="175"/>
      <c r="F58" s="175"/>
      <c r="G58" s="175">
        <f>'将来負担比率（分子）の構造'!J$50</f>
        <v>2945</v>
      </c>
      <c r="H58" s="175"/>
      <c r="I58" s="175"/>
      <c r="J58" s="175">
        <f>'将来負担比率（分子）の構造'!K$50</f>
        <v>4732</v>
      </c>
      <c r="K58" s="175"/>
      <c r="L58" s="175"/>
      <c r="M58" s="175">
        <f>'将来負担比率（分子）の構造'!L$50</f>
        <v>5219</v>
      </c>
      <c r="N58" s="175"/>
      <c r="O58" s="175"/>
      <c r="P58" s="175">
        <f>'将来負担比率（分子）の構造'!M$50</f>
        <v>5576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2240</v>
      </c>
      <c r="C62" s="175"/>
      <c r="D62" s="175"/>
      <c r="E62" s="175">
        <f>'将来負担比率（分子）の構造'!J$45</f>
        <v>2249</v>
      </c>
      <c r="F62" s="175"/>
      <c r="G62" s="175"/>
      <c r="H62" s="175">
        <f>'将来負担比率（分子）の構造'!K$45</f>
        <v>2333</v>
      </c>
      <c r="I62" s="175"/>
      <c r="J62" s="175"/>
      <c r="K62" s="175">
        <f>'将来負担比率（分子）の構造'!L$45</f>
        <v>2388</v>
      </c>
      <c r="L62" s="175"/>
      <c r="M62" s="175"/>
      <c r="N62" s="175">
        <f>'将来負担比率（分子）の構造'!M$45</f>
        <v>2536</v>
      </c>
      <c r="O62" s="175"/>
      <c r="P62" s="175"/>
    </row>
    <row r="63" spans="1:16" x14ac:dyDescent="0.2">
      <c r="A63" s="175" t="s">
        <v>34</v>
      </c>
      <c r="B63" s="175">
        <f>'将来負担比率（分子）の構造'!I$44</f>
        <v>11</v>
      </c>
      <c r="C63" s="175"/>
      <c r="D63" s="175"/>
      <c r="E63" s="175">
        <f>'将来負担比率（分子）の構造'!J$44</f>
        <v>7</v>
      </c>
      <c r="F63" s="175"/>
      <c r="G63" s="175"/>
      <c r="H63" s="175">
        <f>'将来負担比率（分子）の構造'!K$44</f>
        <v>4</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12311</v>
      </c>
      <c r="C64" s="175"/>
      <c r="D64" s="175"/>
      <c r="E64" s="175">
        <f>'将来負担比率（分子）の構造'!J$43</f>
        <v>11852</v>
      </c>
      <c r="F64" s="175"/>
      <c r="G64" s="175"/>
      <c r="H64" s="175">
        <f>'将来負担比率（分子）の構造'!K$43</f>
        <v>10871</v>
      </c>
      <c r="I64" s="175"/>
      <c r="J64" s="175"/>
      <c r="K64" s="175">
        <f>'将来負担比率（分子）の構造'!L$43</f>
        <v>9929</v>
      </c>
      <c r="L64" s="175"/>
      <c r="M64" s="175"/>
      <c r="N64" s="175">
        <f>'将来負担比率（分子）の構造'!M$43</f>
        <v>10481</v>
      </c>
      <c r="O64" s="175"/>
      <c r="P64" s="175"/>
    </row>
    <row r="65" spans="1:16" x14ac:dyDescent="0.2">
      <c r="A65" s="175" t="s">
        <v>32</v>
      </c>
      <c r="B65" s="175">
        <f>'将来負担比率（分子）の構造'!I$42</f>
        <v>153</v>
      </c>
      <c r="C65" s="175"/>
      <c r="D65" s="175"/>
      <c r="E65" s="175">
        <f>'将来負担比率（分子）の構造'!J$42</f>
        <v>139</v>
      </c>
      <c r="F65" s="175"/>
      <c r="G65" s="175"/>
      <c r="H65" s="175">
        <f>'将来負担比率（分子）の構造'!K$42</f>
        <v>125</v>
      </c>
      <c r="I65" s="175"/>
      <c r="J65" s="175"/>
      <c r="K65" s="175">
        <f>'将来負担比率（分子）の構造'!L$42</f>
        <v>111</v>
      </c>
      <c r="L65" s="175"/>
      <c r="M65" s="175"/>
      <c r="N65" s="175">
        <f>'将来負担比率（分子）の構造'!M$42</f>
        <v>97</v>
      </c>
      <c r="O65" s="175"/>
      <c r="P65" s="175"/>
    </row>
    <row r="66" spans="1:16" x14ac:dyDescent="0.2">
      <c r="A66" s="175" t="s">
        <v>31</v>
      </c>
      <c r="B66" s="175">
        <f>'将来負担比率（分子）の構造'!I$41</f>
        <v>22834</v>
      </c>
      <c r="C66" s="175"/>
      <c r="D66" s="175"/>
      <c r="E66" s="175">
        <f>'将来負担比率（分子）の構造'!J$41</f>
        <v>22241</v>
      </c>
      <c r="F66" s="175"/>
      <c r="G66" s="175"/>
      <c r="H66" s="175">
        <f>'将来負担比率（分子）の構造'!K$41</f>
        <v>21716</v>
      </c>
      <c r="I66" s="175"/>
      <c r="J66" s="175"/>
      <c r="K66" s="175">
        <f>'将来負担比率（分子）の構造'!L$41</f>
        <v>21134</v>
      </c>
      <c r="L66" s="175"/>
      <c r="M66" s="175"/>
      <c r="N66" s="175">
        <f>'将来負担比率（分子）の構造'!M$41</f>
        <v>21774</v>
      </c>
      <c r="O66" s="175"/>
      <c r="P66" s="175"/>
    </row>
    <row r="67" spans="1:16" x14ac:dyDescent="0.2">
      <c r="A67" s="175" t="s">
        <v>71</v>
      </c>
      <c r="B67" s="175" t="e">
        <f>NA()</f>
        <v>#N/A</v>
      </c>
      <c r="C67" s="175">
        <f>IF(ISNUMBER('将来負担比率（分子）の構造'!I$53), IF('将来負担比率（分子）の構造'!I$53 &lt; 0, 0, '将来負担比率（分子）の構造'!I$53), NA())</f>
        <v>8971</v>
      </c>
      <c r="D67" s="175" t="e">
        <f>NA()</f>
        <v>#N/A</v>
      </c>
      <c r="E67" s="175" t="e">
        <f>NA()</f>
        <v>#N/A</v>
      </c>
      <c r="F67" s="175">
        <f>IF(ISNUMBER('将来負担比率（分子）の構造'!J$53), IF('将来負担比率（分子）の構造'!J$53 &lt; 0, 0, '将来負担比率（分子）の構造'!J$53), NA())</f>
        <v>8319</v>
      </c>
      <c r="G67" s="175" t="e">
        <f>NA()</f>
        <v>#N/A</v>
      </c>
      <c r="H67" s="175" t="e">
        <f>NA()</f>
        <v>#N/A</v>
      </c>
      <c r="I67" s="175">
        <f>IF(ISNUMBER('将来負担比率（分子）の構造'!K$53), IF('将来負担比率（分子）の構造'!K$53 &lt; 0, 0, '将来負担比率（分子）の構造'!K$53), NA())</f>
        <v>6014</v>
      </c>
      <c r="J67" s="175" t="e">
        <f>NA()</f>
        <v>#N/A</v>
      </c>
      <c r="K67" s="175" t="e">
        <f>NA()</f>
        <v>#N/A</v>
      </c>
      <c r="L67" s="175">
        <f>IF(ISNUMBER('将来負担比率（分子）の構造'!L$53), IF('将来負担比率（分子）の構造'!L$53 &lt; 0, 0, '将来負担比率（分子）の構造'!L$53), NA())</f>
        <v>4466</v>
      </c>
      <c r="M67" s="175" t="e">
        <f>NA()</f>
        <v>#N/A</v>
      </c>
      <c r="N67" s="175" t="e">
        <f>NA()</f>
        <v>#N/A</v>
      </c>
      <c r="O67" s="175">
        <f>IF(ISNUMBER('将来負担比率（分子）の構造'!M$53), IF('将来負担比率（分子）の構造'!M$53 &lt; 0, 0, '将来負担比率（分子）の構造'!M$53), NA())</f>
        <v>5736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1161</v>
      </c>
      <c r="C72" s="179">
        <f>基金残高に係る経年分析!G55</f>
        <v>1168</v>
      </c>
      <c r="D72" s="179">
        <f>基金残高に係る経年分析!H55</f>
        <v>1268</v>
      </c>
    </row>
    <row r="73" spans="1:16" x14ac:dyDescent="0.2">
      <c r="A73" s="178" t="s">
        <v>74</v>
      </c>
      <c r="B73" s="179">
        <f>基金残高に係る経年分析!F56</f>
        <v>223</v>
      </c>
      <c r="C73" s="179">
        <f>基金残高に係る経年分析!G56</f>
        <v>205</v>
      </c>
      <c r="D73" s="179">
        <f>基金残高に係る経年分析!H56</f>
        <v>240</v>
      </c>
    </row>
    <row r="74" spans="1:16" x14ac:dyDescent="0.2">
      <c r="A74" s="178" t="s">
        <v>75</v>
      </c>
      <c r="B74" s="179">
        <f>基金残高に係る経年分析!F57</f>
        <v>2006</v>
      </c>
      <c r="C74" s="179">
        <f>基金残高に係る経年分析!G57</f>
        <v>2456</v>
      </c>
      <c r="D74" s="179">
        <f>基金残高に係る経年分析!H57</f>
        <v>2629</v>
      </c>
    </row>
  </sheetData>
  <sheetProtection algorithmName="SHA-512" hashValue="g/8QWFgEuuSn4mMemjgRIAHZevHdM3NIH0uR+WsFd75hFCx1+YGuPPR7NJBPx0Vm09ZO580k5qFiciAx61q2yg==" saltValue="wUzmkuxCninAqciba7Kv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D21" workbookViewId="0">
      <selection activeCell="R22" sqref="R22:Y22"/>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5477798</v>
      </c>
      <c r="S5" s="674"/>
      <c r="T5" s="674"/>
      <c r="U5" s="674"/>
      <c r="V5" s="674"/>
      <c r="W5" s="674"/>
      <c r="X5" s="674"/>
      <c r="Y5" s="702"/>
      <c r="Z5" s="715">
        <v>21</v>
      </c>
      <c r="AA5" s="715"/>
      <c r="AB5" s="715"/>
      <c r="AC5" s="715"/>
      <c r="AD5" s="716">
        <v>5127003</v>
      </c>
      <c r="AE5" s="716"/>
      <c r="AF5" s="716"/>
      <c r="AG5" s="716"/>
      <c r="AH5" s="716"/>
      <c r="AI5" s="716"/>
      <c r="AJ5" s="716"/>
      <c r="AK5" s="716"/>
      <c r="AL5" s="703">
        <v>41.6</v>
      </c>
      <c r="AM5" s="685"/>
      <c r="AN5" s="685"/>
      <c r="AO5" s="704"/>
      <c r="AP5" s="676" t="s">
        <v>216</v>
      </c>
      <c r="AQ5" s="677"/>
      <c r="AR5" s="677"/>
      <c r="AS5" s="677"/>
      <c r="AT5" s="677"/>
      <c r="AU5" s="677"/>
      <c r="AV5" s="677"/>
      <c r="AW5" s="677"/>
      <c r="AX5" s="677"/>
      <c r="AY5" s="677"/>
      <c r="AZ5" s="677"/>
      <c r="BA5" s="677"/>
      <c r="BB5" s="677"/>
      <c r="BC5" s="677"/>
      <c r="BD5" s="677"/>
      <c r="BE5" s="677"/>
      <c r="BF5" s="678"/>
      <c r="BG5" s="621">
        <v>4815929</v>
      </c>
      <c r="BH5" s="622"/>
      <c r="BI5" s="622"/>
      <c r="BJ5" s="622"/>
      <c r="BK5" s="622"/>
      <c r="BL5" s="622"/>
      <c r="BM5" s="622"/>
      <c r="BN5" s="623"/>
      <c r="BO5" s="659">
        <v>87.9</v>
      </c>
      <c r="BP5" s="659"/>
      <c r="BQ5" s="659"/>
      <c r="BR5" s="659"/>
      <c r="BS5" s="660">
        <v>67118</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156098</v>
      </c>
      <c r="S6" s="622"/>
      <c r="T6" s="622"/>
      <c r="U6" s="622"/>
      <c r="V6" s="622"/>
      <c r="W6" s="622"/>
      <c r="X6" s="622"/>
      <c r="Y6" s="623"/>
      <c r="Z6" s="659">
        <v>0.6</v>
      </c>
      <c r="AA6" s="659"/>
      <c r="AB6" s="659"/>
      <c r="AC6" s="659"/>
      <c r="AD6" s="660">
        <v>156098</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4815929</v>
      </c>
      <c r="BH6" s="622"/>
      <c r="BI6" s="622"/>
      <c r="BJ6" s="622"/>
      <c r="BK6" s="622"/>
      <c r="BL6" s="622"/>
      <c r="BM6" s="622"/>
      <c r="BN6" s="623"/>
      <c r="BO6" s="659">
        <v>87.9</v>
      </c>
      <c r="BP6" s="659"/>
      <c r="BQ6" s="659"/>
      <c r="BR6" s="659"/>
      <c r="BS6" s="660">
        <v>67118</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187024</v>
      </c>
      <c r="CS6" s="622"/>
      <c r="CT6" s="622"/>
      <c r="CU6" s="622"/>
      <c r="CV6" s="622"/>
      <c r="CW6" s="622"/>
      <c r="CX6" s="622"/>
      <c r="CY6" s="623"/>
      <c r="CZ6" s="703">
        <v>0.7</v>
      </c>
      <c r="DA6" s="685"/>
      <c r="DB6" s="685"/>
      <c r="DC6" s="705"/>
      <c r="DD6" s="627" t="s">
        <v>121</v>
      </c>
      <c r="DE6" s="622"/>
      <c r="DF6" s="622"/>
      <c r="DG6" s="622"/>
      <c r="DH6" s="622"/>
      <c r="DI6" s="622"/>
      <c r="DJ6" s="622"/>
      <c r="DK6" s="622"/>
      <c r="DL6" s="622"/>
      <c r="DM6" s="622"/>
      <c r="DN6" s="622"/>
      <c r="DO6" s="622"/>
      <c r="DP6" s="623"/>
      <c r="DQ6" s="627">
        <v>187024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1712</v>
      </c>
      <c r="S7" s="622"/>
      <c r="T7" s="622"/>
      <c r="U7" s="622"/>
      <c r="V7" s="622"/>
      <c r="W7" s="622"/>
      <c r="X7" s="622"/>
      <c r="Y7" s="623"/>
      <c r="Z7" s="659">
        <v>0</v>
      </c>
      <c r="AA7" s="659"/>
      <c r="AB7" s="659"/>
      <c r="AC7" s="659"/>
      <c r="AD7" s="660">
        <v>1712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2257836</v>
      </c>
      <c r="BH7" s="622"/>
      <c r="BI7" s="622"/>
      <c r="BJ7" s="622"/>
      <c r="BK7" s="622"/>
      <c r="BL7" s="622"/>
      <c r="BM7" s="622"/>
      <c r="BN7" s="623"/>
      <c r="BO7" s="659">
        <v>41.2</v>
      </c>
      <c r="BP7" s="659"/>
      <c r="BQ7" s="659"/>
      <c r="BR7" s="659"/>
      <c r="BS7" s="660">
        <v>67118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3274981</v>
      </c>
      <c r="CS7" s="622"/>
      <c r="CT7" s="622"/>
      <c r="CU7" s="622"/>
      <c r="CV7" s="622"/>
      <c r="CW7" s="622"/>
      <c r="CX7" s="622"/>
      <c r="CY7" s="623"/>
      <c r="CZ7" s="659">
        <v>13.1</v>
      </c>
      <c r="DA7" s="659"/>
      <c r="DB7" s="659"/>
      <c r="DC7" s="659"/>
      <c r="DD7" s="627">
        <v>291349</v>
      </c>
      <c r="DE7" s="622"/>
      <c r="DF7" s="622"/>
      <c r="DG7" s="622"/>
      <c r="DH7" s="622"/>
      <c r="DI7" s="622"/>
      <c r="DJ7" s="622"/>
      <c r="DK7" s="622"/>
      <c r="DL7" s="622"/>
      <c r="DM7" s="622"/>
      <c r="DN7" s="622"/>
      <c r="DO7" s="622"/>
      <c r="DP7" s="623"/>
      <c r="DQ7" s="627">
        <v>2348307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15837</v>
      </c>
      <c r="S8" s="622"/>
      <c r="T8" s="622"/>
      <c r="U8" s="622"/>
      <c r="V8" s="622"/>
      <c r="W8" s="622"/>
      <c r="X8" s="622"/>
      <c r="Y8" s="623"/>
      <c r="Z8" s="659">
        <v>0.1</v>
      </c>
      <c r="AA8" s="659"/>
      <c r="AB8" s="659"/>
      <c r="AC8" s="659"/>
      <c r="AD8" s="660">
        <v>15837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76154</v>
      </c>
      <c r="BH8" s="622"/>
      <c r="BI8" s="622"/>
      <c r="BJ8" s="622"/>
      <c r="BK8" s="622"/>
      <c r="BL8" s="622"/>
      <c r="BM8" s="622"/>
      <c r="BN8" s="623"/>
      <c r="BO8" s="659">
        <v>1.4</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9815065</v>
      </c>
      <c r="CS8" s="622"/>
      <c r="CT8" s="622"/>
      <c r="CU8" s="622"/>
      <c r="CV8" s="622"/>
      <c r="CW8" s="622"/>
      <c r="CX8" s="622"/>
      <c r="CY8" s="623"/>
      <c r="CZ8" s="659">
        <v>39.299999999999997</v>
      </c>
      <c r="DA8" s="659"/>
      <c r="DB8" s="659"/>
      <c r="DC8" s="659"/>
      <c r="DD8" s="627">
        <v>444403</v>
      </c>
      <c r="DE8" s="622"/>
      <c r="DF8" s="622"/>
      <c r="DG8" s="622"/>
      <c r="DH8" s="622"/>
      <c r="DI8" s="622"/>
      <c r="DJ8" s="622"/>
      <c r="DK8" s="622"/>
      <c r="DL8" s="622"/>
      <c r="DM8" s="622"/>
      <c r="DN8" s="622"/>
      <c r="DO8" s="622"/>
      <c r="DP8" s="623"/>
      <c r="DQ8" s="627">
        <v>5399736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18220</v>
      </c>
      <c r="S9" s="622"/>
      <c r="T9" s="622"/>
      <c r="U9" s="622"/>
      <c r="V9" s="622"/>
      <c r="W9" s="622"/>
      <c r="X9" s="622"/>
      <c r="Y9" s="623"/>
      <c r="Z9" s="659">
        <v>0.1</v>
      </c>
      <c r="AA9" s="659"/>
      <c r="AB9" s="659"/>
      <c r="AC9" s="659"/>
      <c r="AD9" s="660">
        <v>18220</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1897530</v>
      </c>
      <c r="BH9" s="622"/>
      <c r="BI9" s="622"/>
      <c r="BJ9" s="622"/>
      <c r="BK9" s="622"/>
      <c r="BL9" s="622"/>
      <c r="BM9" s="622"/>
      <c r="BN9" s="623"/>
      <c r="BO9" s="659">
        <v>34.6</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2143008</v>
      </c>
      <c r="CS9" s="622"/>
      <c r="CT9" s="622"/>
      <c r="CU9" s="622"/>
      <c r="CV9" s="622"/>
      <c r="CW9" s="622"/>
      <c r="CX9" s="622"/>
      <c r="CY9" s="623"/>
      <c r="CZ9" s="659">
        <v>8.6</v>
      </c>
      <c r="DA9" s="659"/>
      <c r="DB9" s="659"/>
      <c r="DC9" s="659"/>
      <c r="DD9" s="627">
        <v>312626</v>
      </c>
      <c r="DE9" s="622"/>
      <c r="DF9" s="622"/>
      <c r="DG9" s="622"/>
      <c r="DH9" s="622"/>
      <c r="DI9" s="622"/>
      <c r="DJ9" s="622"/>
      <c r="DK9" s="622"/>
      <c r="DL9" s="622"/>
      <c r="DM9" s="622"/>
      <c r="DN9" s="622"/>
      <c r="DO9" s="622"/>
      <c r="DP9" s="623"/>
      <c r="DQ9" s="627">
        <v>1126686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115937</v>
      </c>
      <c r="BH10" s="622"/>
      <c r="BI10" s="622"/>
      <c r="BJ10" s="622"/>
      <c r="BK10" s="622"/>
      <c r="BL10" s="622"/>
      <c r="BM10" s="622"/>
      <c r="BN10" s="623"/>
      <c r="BO10" s="659">
        <v>2.1</v>
      </c>
      <c r="BP10" s="659"/>
      <c r="BQ10" s="659"/>
      <c r="BR10" s="659"/>
      <c r="BS10" s="660">
        <v>19248</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59284</v>
      </c>
      <c r="CS10" s="622"/>
      <c r="CT10" s="622"/>
      <c r="CU10" s="622"/>
      <c r="CV10" s="622"/>
      <c r="CW10" s="622"/>
      <c r="CX10" s="622"/>
      <c r="CY10" s="623"/>
      <c r="CZ10" s="659">
        <v>0.2</v>
      </c>
      <c r="DA10" s="659"/>
      <c r="DB10" s="659"/>
      <c r="DC10" s="659"/>
      <c r="DD10" s="627">
        <v>2677</v>
      </c>
      <c r="DE10" s="622"/>
      <c r="DF10" s="622"/>
      <c r="DG10" s="622"/>
      <c r="DH10" s="622"/>
      <c r="DI10" s="622"/>
      <c r="DJ10" s="622"/>
      <c r="DK10" s="622"/>
      <c r="DL10" s="622"/>
      <c r="DM10" s="622"/>
      <c r="DN10" s="622"/>
      <c r="DO10" s="622"/>
      <c r="DP10" s="623"/>
      <c r="DQ10" s="627">
        <v>59284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1152865</v>
      </c>
      <c r="S11" s="622"/>
      <c r="T11" s="622"/>
      <c r="U11" s="622"/>
      <c r="V11" s="622"/>
      <c r="W11" s="622"/>
      <c r="X11" s="622"/>
      <c r="Y11" s="623"/>
      <c r="Z11" s="624">
        <v>4.4000000000000004</v>
      </c>
      <c r="AA11" s="625"/>
      <c r="AB11" s="625"/>
      <c r="AC11" s="626"/>
      <c r="AD11" s="627">
        <v>1152865</v>
      </c>
      <c r="AE11" s="622"/>
      <c r="AF11" s="622"/>
      <c r="AG11" s="622"/>
      <c r="AH11" s="622"/>
      <c r="AI11" s="622"/>
      <c r="AJ11" s="622"/>
      <c r="AK11" s="623"/>
      <c r="AL11" s="624">
        <v>9.4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168215</v>
      </c>
      <c r="BH11" s="622"/>
      <c r="BI11" s="622"/>
      <c r="BJ11" s="622"/>
      <c r="BK11" s="622"/>
      <c r="BL11" s="622"/>
      <c r="BM11" s="622"/>
      <c r="BN11" s="623"/>
      <c r="BO11" s="659">
        <v>3.1</v>
      </c>
      <c r="BP11" s="659"/>
      <c r="BQ11" s="659"/>
      <c r="BR11" s="659"/>
      <c r="BS11" s="660">
        <v>47870</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76227</v>
      </c>
      <c r="CS11" s="622"/>
      <c r="CT11" s="622"/>
      <c r="CU11" s="622"/>
      <c r="CV11" s="622"/>
      <c r="CW11" s="622"/>
      <c r="CX11" s="622"/>
      <c r="CY11" s="623"/>
      <c r="CZ11" s="659">
        <v>0.3</v>
      </c>
      <c r="DA11" s="659"/>
      <c r="DB11" s="659"/>
      <c r="DC11" s="659"/>
      <c r="DD11" s="627">
        <v>132</v>
      </c>
      <c r="DE11" s="622"/>
      <c r="DF11" s="622"/>
      <c r="DG11" s="622"/>
      <c r="DH11" s="622"/>
      <c r="DI11" s="622"/>
      <c r="DJ11" s="622"/>
      <c r="DK11" s="622"/>
      <c r="DL11" s="622"/>
      <c r="DM11" s="622"/>
      <c r="DN11" s="622"/>
      <c r="DO11" s="622"/>
      <c r="DP11" s="623"/>
      <c r="DQ11" s="627">
        <v>62013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10580</v>
      </c>
      <c r="S12" s="622"/>
      <c r="T12" s="622"/>
      <c r="U12" s="622"/>
      <c r="V12" s="622"/>
      <c r="W12" s="622"/>
      <c r="X12" s="622"/>
      <c r="Y12" s="623"/>
      <c r="Z12" s="659">
        <v>0</v>
      </c>
      <c r="AA12" s="659"/>
      <c r="AB12" s="659"/>
      <c r="AC12" s="659"/>
      <c r="AD12" s="660">
        <v>10580</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2021232</v>
      </c>
      <c r="BH12" s="622"/>
      <c r="BI12" s="622"/>
      <c r="BJ12" s="622"/>
      <c r="BK12" s="622"/>
      <c r="BL12" s="622"/>
      <c r="BM12" s="622"/>
      <c r="BN12" s="623"/>
      <c r="BO12" s="659">
        <v>36.9</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631090</v>
      </c>
      <c r="CS12" s="622"/>
      <c r="CT12" s="622"/>
      <c r="CU12" s="622"/>
      <c r="CV12" s="622"/>
      <c r="CW12" s="622"/>
      <c r="CX12" s="622"/>
      <c r="CY12" s="623"/>
      <c r="CZ12" s="659">
        <v>2.5</v>
      </c>
      <c r="DA12" s="659"/>
      <c r="DB12" s="659"/>
      <c r="DC12" s="659"/>
      <c r="DD12" s="627">
        <v>67567</v>
      </c>
      <c r="DE12" s="622"/>
      <c r="DF12" s="622"/>
      <c r="DG12" s="622"/>
      <c r="DH12" s="622"/>
      <c r="DI12" s="622"/>
      <c r="DJ12" s="622"/>
      <c r="DK12" s="622"/>
      <c r="DL12" s="622"/>
      <c r="DM12" s="622"/>
      <c r="DN12" s="622"/>
      <c r="DO12" s="622"/>
      <c r="DP12" s="623"/>
      <c r="DQ12" s="627">
        <v>511170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1983349</v>
      </c>
      <c r="BH13" s="622"/>
      <c r="BI13" s="622"/>
      <c r="BJ13" s="622"/>
      <c r="BK13" s="622"/>
      <c r="BL13" s="622"/>
      <c r="BM13" s="622"/>
      <c r="BN13" s="623"/>
      <c r="BO13" s="659">
        <v>36.200000000000003</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2124455</v>
      </c>
      <c r="CS13" s="622"/>
      <c r="CT13" s="622"/>
      <c r="CU13" s="622"/>
      <c r="CV13" s="622"/>
      <c r="CW13" s="622"/>
      <c r="CX13" s="622"/>
      <c r="CY13" s="623"/>
      <c r="CZ13" s="659">
        <v>8.5</v>
      </c>
      <c r="DA13" s="659"/>
      <c r="DB13" s="659"/>
      <c r="DC13" s="659"/>
      <c r="DD13" s="627">
        <v>585610</v>
      </c>
      <c r="DE13" s="622"/>
      <c r="DF13" s="622"/>
      <c r="DG13" s="622"/>
      <c r="DH13" s="622"/>
      <c r="DI13" s="622"/>
      <c r="DJ13" s="622"/>
      <c r="DK13" s="622"/>
      <c r="DL13" s="622"/>
      <c r="DM13" s="622"/>
      <c r="DN13" s="622"/>
      <c r="DO13" s="622"/>
      <c r="DP13" s="623"/>
      <c r="DQ13" s="627">
        <v>1492677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1300</v>
      </c>
      <c r="S14" s="622"/>
      <c r="T14" s="622"/>
      <c r="U14" s="622"/>
      <c r="V14" s="622"/>
      <c r="W14" s="622"/>
      <c r="X14" s="622"/>
      <c r="Y14" s="623"/>
      <c r="Z14" s="659">
        <v>0</v>
      </c>
      <c r="AA14" s="659"/>
      <c r="AB14" s="659"/>
      <c r="AC14" s="659"/>
      <c r="AD14" s="660">
        <v>1300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118392</v>
      </c>
      <c r="BH14" s="622"/>
      <c r="BI14" s="622"/>
      <c r="BJ14" s="622"/>
      <c r="BK14" s="622"/>
      <c r="BL14" s="622"/>
      <c r="BM14" s="622"/>
      <c r="BN14" s="623"/>
      <c r="BO14" s="659">
        <v>2.2000000000000002</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2359554</v>
      </c>
      <c r="CS14" s="622"/>
      <c r="CT14" s="622"/>
      <c r="CU14" s="622"/>
      <c r="CV14" s="622"/>
      <c r="CW14" s="622"/>
      <c r="CX14" s="622"/>
      <c r="CY14" s="623"/>
      <c r="CZ14" s="659">
        <v>9.4</v>
      </c>
      <c r="DA14" s="659"/>
      <c r="DB14" s="659"/>
      <c r="DC14" s="659"/>
      <c r="DD14" s="627">
        <v>1721494</v>
      </c>
      <c r="DE14" s="622"/>
      <c r="DF14" s="622"/>
      <c r="DG14" s="622"/>
      <c r="DH14" s="622"/>
      <c r="DI14" s="622"/>
      <c r="DJ14" s="622"/>
      <c r="DK14" s="622"/>
      <c r="DL14" s="622"/>
      <c r="DM14" s="622"/>
      <c r="DN14" s="622"/>
      <c r="DO14" s="622"/>
      <c r="DP14" s="623"/>
      <c r="DQ14" s="627">
        <v>689197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418469</v>
      </c>
      <c r="BH15" s="622"/>
      <c r="BI15" s="622"/>
      <c r="BJ15" s="622"/>
      <c r="BK15" s="622"/>
      <c r="BL15" s="622"/>
      <c r="BM15" s="622"/>
      <c r="BN15" s="623"/>
      <c r="BO15" s="659">
        <v>7.6</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2026238</v>
      </c>
      <c r="CS15" s="622"/>
      <c r="CT15" s="622"/>
      <c r="CU15" s="622"/>
      <c r="CV15" s="622"/>
      <c r="CW15" s="622"/>
      <c r="CX15" s="622"/>
      <c r="CY15" s="623"/>
      <c r="CZ15" s="659">
        <v>8.1</v>
      </c>
      <c r="DA15" s="659"/>
      <c r="DB15" s="659"/>
      <c r="DC15" s="659"/>
      <c r="DD15" s="627">
        <v>268722</v>
      </c>
      <c r="DE15" s="622"/>
      <c r="DF15" s="622"/>
      <c r="DG15" s="622"/>
      <c r="DH15" s="622"/>
      <c r="DI15" s="622"/>
      <c r="DJ15" s="622"/>
      <c r="DK15" s="622"/>
      <c r="DL15" s="622"/>
      <c r="DM15" s="622"/>
      <c r="DN15" s="622"/>
      <c r="DO15" s="622"/>
      <c r="DP15" s="623"/>
      <c r="DQ15" s="627">
        <v>1332599</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15651</v>
      </c>
      <c r="S16" s="622"/>
      <c r="T16" s="622"/>
      <c r="U16" s="622"/>
      <c r="V16" s="622"/>
      <c r="W16" s="622"/>
      <c r="X16" s="622"/>
      <c r="Y16" s="623"/>
      <c r="Z16" s="659">
        <v>0.1</v>
      </c>
      <c r="AA16" s="659"/>
      <c r="AB16" s="659"/>
      <c r="AC16" s="659"/>
      <c r="AD16" s="660">
        <v>15651</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19366</v>
      </c>
      <c r="CS16" s="622"/>
      <c r="CT16" s="622"/>
      <c r="CU16" s="622"/>
      <c r="CV16" s="622"/>
      <c r="CW16" s="622"/>
      <c r="CX16" s="622"/>
      <c r="CY16" s="623"/>
      <c r="CZ16" s="659">
        <v>0.1</v>
      </c>
      <c r="DA16" s="659"/>
      <c r="DB16" s="659"/>
      <c r="DC16" s="659"/>
      <c r="DD16" s="627" t="s">
        <v>121</v>
      </c>
      <c r="DE16" s="622"/>
      <c r="DF16" s="622"/>
      <c r="DG16" s="622"/>
      <c r="DH16" s="622"/>
      <c r="DI16" s="622"/>
      <c r="DJ16" s="622"/>
      <c r="DK16" s="622"/>
      <c r="DL16" s="622"/>
      <c r="DM16" s="622"/>
      <c r="DN16" s="622"/>
      <c r="DO16" s="622"/>
      <c r="DP16" s="623"/>
      <c r="DQ16" s="627">
        <v>13866</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65761</v>
      </c>
      <c r="S17" s="622"/>
      <c r="T17" s="622"/>
      <c r="U17" s="622"/>
      <c r="V17" s="622"/>
      <c r="W17" s="622"/>
      <c r="X17" s="622"/>
      <c r="Y17" s="623"/>
      <c r="Z17" s="659">
        <v>0.3</v>
      </c>
      <c r="AA17" s="659"/>
      <c r="AB17" s="659"/>
      <c r="AC17" s="659"/>
      <c r="AD17" s="660">
        <v>65761</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2281067</v>
      </c>
      <c r="CS17" s="622"/>
      <c r="CT17" s="622"/>
      <c r="CU17" s="622"/>
      <c r="CV17" s="622"/>
      <c r="CW17" s="622"/>
      <c r="CX17" s="622"/>
      <c r="CY17" s="623"/>
      <c r="CZ17" s="659">
        <v>9.1</v>
      </c>
      <c r="DA17" s="659"/>
      <c r="DB17" s="659"/>
      <c r="DC17" s="659"/>
      <c r="DD17" s="627" t="s">
        <v>121</v>
      </c>
      <c r="DE17" s="622"/>
      <c r="DF17" s="622"/>
      <c r="DG17" s="622"/>
      <c r="DH17" s="622"/>
      <c r="DI17" s="622"/>
      <c r="DJ17" s="622"/>
      <c r="DK17" s="622"/>
      <c r="DL17" s="622"/>
      <c r="DM17" s="622"/>
      <c r="DN17" s="622"/>
      <c r="DO17" s="622"/>
      <c r="DP17" s="623"/>
      <c r="DQ17" s="627">
        <v>2097682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37336</v>
      </c>
      <c r="S18" s="622"/>
      <c r="T18" s="622"/>
      <c r="U18" s="622"/>
      <c r="V18" s="622"/>
      <c r="W18" s="622"/>
      <c r="X18" s="622"/>
      <c r="Y18" s="623"/>
      <c r="Z18" s="659">
        <v>0.1</v>
      </c>
      <c r="AA18" s="659"/>
      <c r="AB18" s="659"/>
      <c r="AC18" s="659"/>
      <c r="AD18" s="660">
        <v>37336</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36439</v>
      </c>
      <c r="S19" s="622"/>
      <c r="T19" s="622"/>
      <c r="U19" s="622"/>
      <c r="V19" s="622"/>
      <c r="W19" s="622"/>
      <c r="X19" s="622"/>
      <c r="Y19" s="623"/>
      <c r="Z19" s="659">
        <v>0.1</v>
      </c>
      <c r="AA19" s="659"/>
      <c r="AB19" s="659"/>
      <c r="AC19" s="659"/>
      <c r="AD19" s="660">
        <v>36439</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661869</v>
      </c>
      <c r="BH19" s="622"/>
      <c r="BI19" s="622"/>
      <c r="BJ19" s="622"/>
      <c r="BK19" s="622"/>
      <c r="BL19" s="622"/>
      <c r="BM19" s="622"/>
      <c r="BN19" s="623"/>
      <c r="BO19" s="659">
        <v>12.1</v>
      </c>
      <c r="BP19" s="659"/>
      <c r="BQ19" s="659"/>
      <c r="BR19" s="659"/>
      <c r="BS19" s="660">
        <v>148911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897</v>
      </c>
      <c r="S20" s="622"/>
      <c r="T20" s="622"/>
      <c r="U20" s="622"/>
      <c r="V20" s="622"/>
      <c r="W20" s="622"/>
      <c r="X20" s="622"/>
      <c r="Y20" s="623"/>
      <c r="Z20" s="659">
        <v>0</v>
      </c>
      <c r="AA20" s="659"/>
      <c r="AB20" s="659"/>
      <c r="AC20" s="659"/>
      <c r="AD20" s="660">
        <v>897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661869</v>
      </c>
      <c r="BH20" s="622"/>
      <c r="BI20" s="622"/>
      <c r="BJ20" s="622"/>
      <c r="BK20" s="622"/>
      <c r="BL20" s="622"/>
      <c r="BM20" s="622"/>
      <c r="BN20" s="623"/>
      <c r="BO20" s="659">
        <v>12.1</v>
      </c>
      <c r="BP20" s="659"/>
      <c r="BQ20" s="659"/>
      <c r="BR20" s="659"/>
      <c r="BS20" s="660">
        <v>148911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24997359</v>
      </c>
      <c r="CS20" s="622"/>
      <c r="CT20" s="622"/>
      <c r="CU20" s="622"/>
      <c r="CV20" s="622"/>
      <c r="CW20" s="622"/>
      <c r="CX20" s="622"/>
      <c r="CY20" s="623"/>
      <c r="CZ20" s="659">
        <v>100</v>
      </c>
      <c r="DA20" s="659"/>
      <c r="DB20" s="659"/>
      <c r="DC20" s="659"/>
      <c r="DD20" s="627">
        <v>3694580</v>
      </c>
      <c r="DE20" s="622"/>
      <c r="DF20" s="622"/>
      <c r="DG20" s="622"/>
      <c r="DH20" s="622"/>
      <c r="DI20" s="622"/>
      <c r="DJ20" s="622"/>
      <c r="DK20" s="622"/>
      <c r="DL20" s="622"/>
      <c r="DM20" s="622"/>
      <c r="DN20" s="622"/>
      <c r="DO20" s="622"/>
      <c r="DP20" s="623"/>
      <c r="DQ20" s="627">
        <v>15320241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6287536</v>
      </c>
      <c r="S21" s="622"/>
      <c r="T21" s="622"/>
      <c r="U21" s="622"/>
      <c r="V21" s="622"/>
      <c r="W21" s="622"/>
      <c r="X21" s="622"/>
      <c r="Y21" s="623"/>
      <c r="Z21" s="659">
        <v>24.1</v>
      </c>
      <c r="AA21" s="659"/>
      <c r="AB21" s="659"/>
      <c r="AC21" s="659"/>
      <c r="AD21" s="660">
        <v>5667712</v>
      </c>
      <c r="AE21" s="660"/>
      <c r="AF21" s="660"/>
      <c r="AG21" s="660"/>
      <c r="AH21" s="660"/>
      <c r="AI21" s="660"/>
      <c r="AJ21" s="660"/>
      <c r="AK21" s="660"/>
      <c r="AL21" s="624">
        <v>46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311074</v>
      </c>
      <c r="BH21" s="622"/>
      <c r="BI21" s="622"/>
      <c r="BJ21" s="622"/>
      <c r="BK21" s="622"/>
      <c r="BL21" s="622"/>
      <c r="BM21" s="622"/>
      <c r="BN21" s="623"/>
      <c r="BO21" s="659">
        <v>5.7</v>
      </c>
      <c r="BP21" s="659"/>
      <c r="BQ21" s="659"/>
      <c r="BR21" s="659"/>
      <c r="BS21" s="660">
        <v>148911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5667712</v>
      </c>
      <c r="S22" s="622"/>
      <c r="T22" s="622"/>
      <c r="U22" s="622"/>
      <c r="V22" s="622"/>
      <c r="W22" s="622"/>
      <c r="X22" s="622"/>
      <c r="Y22" s="623"/>
      <c r="Z22" s="659">
        <v>21.7</v>
      </c>
      <c r="AA22" s="659"/>
      <c r="AB22" s="659"/>
      <c r="AC22" s="659"/>
      <c r="AD22" s="660">
        <v>5667712</v>
      </c>
      <c r="AE22" s="660"/>
      <c r="AF22" s="660"/>
      <c r="AG22" s="660"/>
      <c r="AH22" s="660"/>
      <c r="AI22" s="660"/>
      <c r="AJ22" s="660"/>
      <c r="AK22" s="660"/>
      <c r="AL22" s="624">
        <v>46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619824</v>
      </c>
      <c r="S23" s="622"/>
      <c r="T23" s="622"/>
      <c r="U23" s="622"/>
      <c r="V23" s="622"/>
      <c r="W23" s="622"/>
      <c r="X23" s="622"/>
      <c r="Y23" s="623"/>
      <c r="Z23" s="659">
        <v>2.4</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350795</v>
      </c>
      <c r="BH23" s="622"/>
      <c r="BI23" s="622"/>
      <c r="BJ23" s="622"/>
      <c r="BK23" s="622"/>
      <c r="BL23" s="622"/>
      <c r="BM23" s="622"/>
      <c r="BN23" s="623"/>
      <c r="BO23" s="659">
        <v>6.4</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12120022</v>
      </c>
      <c r="CS24" s="674"/>
      <c r="CT24" s="674"/>
      <c r="CU24" s="674"/>
      <c r="CV24" s="674"/>
      <c r="CW24" s="674"/>
      <c r="CX24" s="674"/>
      <c r="CY24" s="702"/>
      <c r="CZ24" s="703">
        <v>48.5</v>
      </c>
      <c r="DA24" s="685"/>
      <c r="DB24" s="685"/>
      <c r="DC24" s="705"/>
      <c r="DD24" s="701">
        <v>7989901</v>
      </c>
      <c r="DE24" s="674"/>
      <c r="DF24" s="674"/>
      <c r="DG24" s="674"/>
      <c r="DH24" s="674"/>
      <c r="DI24" s="674"/>
      <c r="DJ24" s="674"/>
      <c r="DK24" s="702"/>
      <c r="DL24" s="701">
        <v>6998423</v>
      </c>
      <c r="DM24" s="674"/>
      <c r="DN24" s="674"/>
      <c r="DO24" s="674"/>
      <c r="DP24" s="674"/>
      <c r="DQ24" s="674"/>
      <c r="DR24" s="674"/>
      <c r="DS24" s="674"/>
      <c r="DT24" s="674"/>
      <c r="DU24" s="674"/>
      <c r="DV24" s="702"/>
      <c r="DW24" s="703">
        <v>56.5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13240694</v>
      </c>
      <c r="S25" s="622"/>
      <c r="T25" s="622"/>
      <c r="U25" s="622"/>
      <c r="V25" s="622"/>
      <c r="W25" s="622"/>
      <c r="X25" s="622"/>
      <c r="Y25" s="623"/>
      <c r="Z25" s="659">
        <v>50.7</v>
      </c>
      <c r="AA25" s="659"/>
      <c r="AB25" s="659"/>
      <c r="AC25" s="659"/>
      <c r="AD25" s="660">
        <v>12270075</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3564015</v>
      </c>
      <c r="CS25" s="634"/>
      <c r="CT25" s="634"/>
      <c r="CU25" s="634"/>
      <c r="CV25" s="634"/>
      <c r="CW25" s="634"/>
      <c r="CX25" s="634"/>
      <c r="CY25" s="635"/>
      <c r="CZ25" s="624">
        <v>14.3</v>
      </c>
      <c r="DA25" s="636"/>
      <c r="DB25" s="636"/>
      <c r="DC25" s="637"/>
      <c r="DD25" s="627">
        <v>3307950</v>
      </c>
      <c r="DE25" s="634"/>
      <c r="DF25" s="634"/>
      <c r="DG25" s="634"/>
      <c r="DH25" s="634"/>
      <c r="DI25" s="634"/>
      <c r="DJ25" s="634"/>
      <c r="DK25" s="635"/>
      <c r="DL25" s="627">
        <v>3266079</v>
      </c>
      <c r="DM25" s="634"/>
      <c r="DN25" s="634"/>
      <c r="DO25" s="634"/>
      <c r="DP25" s="634"/>
      <c r="DQ25" s="634"/>
      <c r="DR25" s="634"/>
      <c r="DS25" s="634"/>
      <c r="DT25" s="634"/>
      <c r="DU25" s="634"/>
      <c r="DV25" s="635"/>
      <c r="DW25" s="624">
        <v>26.4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4458</v>
      </c>
      <c r="S26" s="622"/>
      <c r="T26" s="622"/>
      <c r="U26" s="622"/>
      <c r="V26" s="622"/>
      <c r="W26" s="622"/>
      <c r="X26" s="622"/>
      <c r="Y26" s="623"/>
      <c r="Z26" s="659">
        <v>0</v>
      </c>
      <c r="AA26" s="659"/>
      <c r="AB26" s="659"/>
      <c r="AC26" s="659"/>
      <c r="AD26" s="660">
        <v>4458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2107817</v>
      </c>
      <c r="CS26" s="622"/>
      <c r="CT26" s="622"/>
      <c r="CU26" s="622"/>
      <c r="CV26" s="622"/>
      <c r="CW26" s="622"/>
      <c r="CX26" s="622"/>
      <c r="CY26" s="623"/>
      <c r="CZ26" s="624">
        <v>8.4</v>
      </c>
      <c r="DA26" s="636"/>
      <c r="DB26" s="636"/>
      <c r="DC26" s="637"/>
      <c r="DD26" s="627">
        <v>1876467</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64728</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5477798</v>
      </c>
      <c r="BH27" s="622"/>
      <c r="BI27" s="622"/>
      <c r="BJ27" s="622"/>
      <c r="BK27" s="622"/>
      <c r="BL27" s="622"/>
      <c r="BM27" s="622"/>
      <c r="BN27" s="623"/>
      <c r="BO27" s="659">
        <v>100</v>
      </c>
      <c r="BP27" s="659"/>
      <c r="BQ27" s="659"/>
      <c r="BR27" s="659"/>
      <c r="BS27" s="660">
        <v>216029</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6274940</v>
      </c>
      <c r="CS27" s="634"/>
      <c r="CT27" s="634"/>
      <c r="CU27" s="634"/>
      <c r="CV27" s="634"/>
      <c r="CW27" s="634"/>
      <c r="CX27" s="634"/>
      <c r="CY27" s="635"/>
      <c r="CZ27" s="624">
        <v>25.1</v>
      </c>
      <c r="DA27" s="636"/>
      <c r="DB27" s="636"/>
      <c r="DC27" s="637"/>
      <c r="DD27" s="627">
        <v>2584269</v>
      </c>
      <c r="DE27" s="634"/>
      <c r="DF27" s="634"/>
      <c r="DG27" s="634"/>
      <c r="DH27" s="634"/>
      <c r="DI27" s="634"/>
      <c r="DJ27" s="634"/>
      <c r="DK27" s="635"/>
      <c r="DL27" s="627">
        <v>1635625</v>
      </c>
      <c r="DM27" s="634"/>
      <c r="DN27" s="634"/>
      <c r="DO27" s="634"/>
      <c r="DP27" s="634"/>
      <c r="DQ27" s="634"/>
      <c r="DR27" s="634"/>
      <c r="DS27" s="634"/>
      <c r="DT27" s="634"/>
      <c r="DU27" s="634"/>
      <c r="DV27" s="635"/>
      <c r="DW27" s="624">
        <v>13.2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343687</v>
      </c>
      <c r="S28" s="622"/>
      <c r="T28" s="622"/>
      <c r="U28" s="622"/>
      <c r="V28" s="622"/>
      <c r="W28" s="622"/>
      <c r="X28" s="622"/>
      <c r="Y28" s="623"/>
      <c r="Z28" s="659">
        <v>1.3</v>
      </c>
      <c r="AA28" s="659"/>
      <c r="AB28" s="659"/>
      <c r="AC28" s="659"/>
      <c r="AD28" s="660">
        <v>22766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2281067</v>
      </c>
      <c r="CS28" s="622"/>
      <c r="CT28" s="622"/>
      <c r="CU28" s="622"/>
      <c r="CV28" s="622"/>
      <c r="CW28" s="622"/>
      <c r="CX28" s="622"/>
      <c r="CY28" s="623"/>
      <c r="CZ28" s="624">
        <v>9.1</v>
      </c>
      <c r="DA28" s="636"/>
      <c r="DB28" s="636"/>
      <c r="DC28" s="637"/>
      <c r="DD28" s="627">
        <v>2097682</v>
      </c>
      <c r="DE28" s="622"/>
      <c r="DF28" s="622"/>
      <c r="DG28" s="622"/>
      <c r="DH28" s="622"/>
      <c r="DI28" s="622"/>
      <c r="DJ28" s="622"/>
      <c r="DK28" s="623"/>
      <c r="DL28" s="627">
        <v>2096719</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282686</v>
      </c>
      <c r="S29" s="622"/>
      <c r="T29" s="622"/>
      <c r="U29" s="622"/>
      <c r="V29" s="622"/>
      <c r="W29" s="622"/>
      <c r="X29" s="622"/>
      <c r="Y29" s="623"/>
      <c r="Z29" s="659">
        <v>1.1000000000000001</v>
      </c>
      <c r="AA29" s="659"/>
      <c r="AB29" s="659"/>
      <c r="AC29" s="659"/>
      <c r="AD29" s="660">
        <v>810</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2281066</v>
      </c>
      <c r="CS29" s="634"/>
      <c r="CT29" s="634"/>
      <c r="CU29" s="634"/>
      <c r="CV29" s="634"/>
      <c r="CW29" s="634"/>
      <c r="CX29" s="634"/>
      <c r="CY29" s="635"/>
      <c r="CZ29" s="624">
        <v>9.1</v>
      </c>
      <c r="DA29" s="636"/>
      <c r="DB29" s="636"/>
      <c r="DC29" s="637"/>
      <c r="DD29" s="627">
        <v>2097681</v>
      </c>
      <c r="DE29" s="634"/>
      <c r="DF29" s="634"/>
      <c r="DG29" s="634"/>
      <c r="DH29" s="634"/>
      <c r="DI29" s="634"/>
      <c r="DJ29" s="634"/>
      <c r="DK29" s="635"/>
      <c r="DL29" s="627">
        <v>2096718</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4846939</v>
      </c>
      <c r="S30" s="622"/>
      <c r="T30" s="622"/>
      <c r="U30" s="622"/>
      <c r="V30" s="622"/>
      <c r="W30" s="622"/>
      <c r="X30" s="622"/>
      <c r="Y30" s="623"/>
      <c r="Z30" s="659">
        <v>18.600000000000001</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2187031</v>
      </c>
      <c r="CS30" s="622"/>
      <c r="CT30" s="622"/>
      <c r="CU30" s="622"/>
      <c r="CV30" s="622"/>
      <c r="CW30" s="622"/>
      <c r="CX30" s="622"/>
      <c r="CY30" s="623"/>
      <c r="CZ30" s="624">
        <v>8.6999999999999993</v>
      </c>
      <c r="DA30" s="636"/>
      <c r="DB30" s="636"/>
      <c r="DC30" s="637"/>
      <c r="DD30" s="627">
        <v>2003647</v>
      </c>
      <c r="DE30" s="622"/>
      <c r="DF30" s="622"/>
      <c r="DG30" s="622"/>
      <c r="DH30" s="622"/>
      <c r="DI30" s="622"/>
      <c r="DJ30" s="622"/>
      <c r="DK30" s="623"/>
      <c r="DL30" s="627">
        <v>2002684</v>
      </c>
      <c r="DM30" s="622"/>
      <c r="DN30" s="622"/>
      <c r="DO30" s="622"/>
      <c r="DP30" s="622"/>
      <c r="DQ30" s="622"/>
      <c r="DR30" s="622"/>
      <c r="DS30" s="622"/>
      <c r="DT30" s="622"/>
      <c r="DU30" s="622"/>
      <c r="DV30" s="623"/>
      <c r="DW30" s="624">
        <v>16.2</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v>307</v>
      </c>
      <c r="S31" s="622"/>
      <c r="T31" s="622"/>
      <c r="U31" s="622"/>
      <c r="V31" s="622"/>
      <c r="W31" s="622"/>
      <c r="X31" s="622"/>
      <c r="Y31" s="623"/>
      <c r="Z31" s="659">
        <v>0</v>
      </c>
      <c r="AA31" s="659"/>
      <c r="AB31" s="659"/>
      <c r="AC31" s="659"/>
      <c r="AD31" s="660">
        <v>307</v>
      </c>
      <c r="AE31" s="660"/>
      <c r="AF31" s="660"/>
      <c r="AG31" s="660"/>
      <c r="AH31" s="660"/>
      <c r="AI31" s="660"/>
      <c r="AJ31" s="660"/>
      <c r="AK31" s="660"/>
      <c r="AL31" s="624">
        <v>0</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99.2</v>
      </c>
      <c r="BH31" s="684"/>
      <c r="BI31" s="684"/>
      <c r="BJ31" s="684"/>
      <c r="BK31" s="684"/>
      <c r="BL31" s="684"/>
      <c r="BM31" s="685">
        <v>96.3</v>
      </c>
      <c r="BN31" s="684"/>
      <c r="BO31" s="684"/>
      <c r="BP31" s="684"/>
      <c r="BQ31" s="686"/>
      <c r="BR31" s="683">
        <v>99.1</v>
      </c>
      <c r="BS31" s="684"/>
      <c r="BT31" s="684"/>
      <c r="BU31" s="684"/>
      <c r="BV31" s="684"/>
      <c r="BW31" s="684"/>
      <c r="BX31" s="685">
        <v>95.9</v>
      </c>
      <c r="BY31" s="684"/>
      <c r="BZ31" s="684"/>
      <c r="CA31" s="684"/>
      <c r="CB31" s="686"/>
      <c r="CD31" s="642"/>
      <c r="CE31" s="643"/>
      <c r="CF31" s="618" t="s">
        <v>300</v>
      </c>
      <c r="CG31" s="619"/>
      <c r="CH31" s="619"/>
      <c r="CI31" s="619"/>
      <c r="CJ31" s="619"/>
      <c r="CK31" s="619"/>
      <c r="CL31" s="619"/>
      <c r="CM31" s="619"/>
      <c r="CN31" s="619"/>
      <c r="CO31" s="619"/>
      <c r="CP31" s="619"/>
      <c r="CQ31" s="620"/>
      <c r="CR31" s="621">
        <v>94035</v>
      </c>
      <c r="CS31" s="634"/>
      <c r="CT31" s="634"/>
      <c r="CU31" s="634"/>
      <c r="CV31" s="634"/>
      <c r="CW31" s="634"/>
      <c r="CX31" s="634"/>
      <c r="CY31" s="635"/>
      <c r="CZ31" s="624">
        <v>0.4</v>
      </c>
      <c r="DA31" s="636"/>
      <c r="DB31" s="636"/>
      <c r="DC31" s="637"/>
      <c r="DD31" s="627">
        <v>94034</v>
      </c>
      <c r="DE31" s="634"/>
      <c r="DF31" s="634"/>
      <c r="DG31" s="634"/>
      <c r="DH31" s="634"/>
      <c r="DI31" s="634"/>
      <c r="DJ31" s="634"/>
      <c r="DK31" s="635"/>
      <c r="DL31" s="627">
        <v>94034</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1336257</v>
      </c>
      <c r="S32" s="622"/>
      <c r="T32" s="622"/>
      <c r="U32" s="622"/>
      <c r="V32" s="622"/>
      <c r="W32" s="622"/>
      <c r="X32" s="622"/>
      <c r="Y32" s="623"/>
      <c r="Z32" s="659">
        <v>5.0999999999999996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302</v>
      </c>
      <c r="AX32" s="618" t="s">
        <v>303</v>
      </c>
      <c r="AY32" s="619"/>
      <c r="AZ32" s="619"/>
      <c r="BA32" s="619"/>
      <c r="BB32" s="619"/>
      <c r="BC32" s="619"/>
      <c r="BD32" s="619"/>
      <c r="BE32" s="619"/>
      <c r="BF32" s="620"/>
      <c r="BG32" s="692">
        <v>99.4</v>
      </c>
      <c r="BH32" s="634"/>
      <c r="BI32" s="634"/>
      <c r="BJ32" s="634"/>
      <c r="BK32" s="634"/>
      <c r="BL32" s="634"/>
      <c r="BM32" s="625">
        <v>98.3</v>
      </c>
      <c r="BN32" s="634"/>
      <c r="BO32" s="634"/>
      <c r="BP32" s="634"/>
      <c r="BQ32" s="657"/>
      <c r="BR32" s="692">
        <v>99.4</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v>1</v>
      </c>
      <c r="CS32" s="622"/>
      <c r="CT32" s="622"/>
      <c r="CU32" s="622"/>
      <c r="CV32" s="622"/>
      <c r="CW32" s="622"/>
      <c r="CX32" s="622"/>
      <c r="CY32" s="623"/>
      <c r="CZ32" s="624">
        <v>0</v>
      </c>
      <c r="DA32" s="636"/>
      <c r="DB32" s="636"/>
      <c r="DC32" s="637"/>
      <c r="DD32" s="627">
        <v>1</v>
      </c>
      <c r="DE32" s="622"/>
      <c r="DF32" s="622"/>
      <c r="DG32" s="622"/>
      <c r="DH32" s="622"/>
      <c r="DI32" s="622"/>
      <c r="DJ32" s="622"/>
      <c r="DK32" s="623"/>
      <c r="DL32" s="627">
        <v>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32348</v>
      </c>
      <c r="S33" s="622"/>
      <c r="T33" s="622"/>
      <c r="U33" s="622"/>
      <c r="V33" s="622"/>
      <c r="W33" s="622"/>
      <c r="X33" s="622"/>
      <c r="Y33" s="623"/>
      <c r="Z33" s="659">
        <v>0.1</v>
      </c>
      <c r="AA33" s="659"/>
      <c r="AB33" s="659"/>
      <c r="AC33" s="659"/>
      <c r="AD33" s="660">
        <v>12956</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98.7</v>
      </c>
      <c r="BH33" s="606"/>
      <c r="BI33" s="606"/>
      <c r="BJ33" s="606"/>
      <c r="BK33" s="606"/>
      <c r="BL33" s="606"/>
      <c r="BM33" s="652">
        <v>93.3</v>
      </c>
      <c r="BN33" s="606"/>
      <c r="BO33" s="606"/>
      <c r="BP33" s="606"/>
      <c r="BQ33" s="669"/>
      <c r="BR33" s="682">
        <v>98.6</v>
      </c>
      <c r="BS33" s="606"/>
      <c r="BT33" s="606"/>
      <c r="BU33" s="606"/>
      <c r="BV33" s="606"/>
      <c r="BW33" s="606"/>
      <c r="BX33" s="652">
        <v>92.8</v>
      </c>
      <c r="BY33" s="606"/>
      <c r="BZ33" s="606"/>
      <c r="CA33" s="606"/>
      <c r="CB33" s="669"/>
      <c r="CD33" s="618" t="s">
        <v>307</v>
      </c>
      <c r="CE33" s="619"/>
      <c r="CF33" s="619"/>
      <c r="CG33" s="619"/>
      <c r="CH33" s="619"/>
      <c r="CI33" s="619"/>
      <c r="CJ33" s="619"/>
      <c r="CK33" s="619"/>
      <c r="CL33" s="619"/>
      <c r="CM33" s="619"/>
      <c r="CN33" s="619"/>
      <c r="CO33" s="619"/>
      <c r="CP33" s="619"/>
      <c r="CQ33" s="620"/>
      <c r="CR33" s="621">
        <v>9163391</v>
      </c>
      <c r="CS33" s="634"/>
      <c r="CT33" s="634"/>
      <c r="CU33" s="634"/>
      <c r="CV33" s="634"/>
      <c r="CW33" s="634"/>
      <c r="CX33" s="634"/>
      <c r="CY33" s="635"/>
      <c r="CZ33" s="624">
        <v>36.700000000000003</v>
      </c>
      <c r="DA33" s="636"/>
      <c r="DB33" s="636"/>
      <c r="DC33" s="637"/>
      <c r="DD33" s="627">
        <v>6957259</v>
      </c>
      <c r="DE33" s="634"/>
      <c r="DF33" s="634"/>
      <c r="DG33" s="634"/>
      <c r="DH33" s="634"/>
      <c r="DI33" s="634"/>
      <c r="DJ33" s="634"/>
      <c r="DK33" s="635"/>
      <c r="DL33" s="627">
        <v>4917664</v>
      </c>
      <c r="DM33" s="634"/>
      <c r="DN33" s="634"/>
      <c r="DO33" s="634"/>
      <c r="DP33" s="634"/>
      <c r="DQ33" s="634"/>
      <c r="DR33" s="634"/>
      <c r="DS33" s="634"/>
      <c r="DT33" s="634"/>
      <c r="DU33" s="634"/>
      <c r="DV33" s="635"/>
      <c r="DW33" s="624">
        <v>39.700000000000003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1073656</v>
      </c>
      <c r="S34" s="622"/>
      <c r="T34" s="622"/>
      <c r="U34" s="622"/>
      <c r="V34" s="622"/>
      <c r="W34" s="622"/>
      <c r="X34" s="622"/>
      <c r="Y34" s="623"/>
      <c r="Z34" s="659">
        <v>4.0999999999999996</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3700181</v>
      </c>
      <c r="CS34" s="622"/>
      <c r="CT34" s="622"/>
      <c r="CU34" s="622"/>
      <c r="CV34" s="622"/>
      <c r="CW34" s="622"/>
      <c r="CX34" s="622"/>
      <c r="CY34" s="623"/>
      <c r="CZ34" s="624">
        <v>14.8</v>
      </c>
      <c r="DA34" s="636"/>
      <c r="DB34" s="636"/>
      <c r="DC34" s="637"/>
      <c r="DD34" s="627">
        <v>2735242</v>
      </c>
      <c r="DE34" s="622"/>
      <c r="DF34" s="622"/>
      <c r="DG34" s="622"/>
      <c r="DH34" s="622"/>
      <c r="DI34" s="622"/>
      <c r="DJ34" s="622"/>
      <c r="DK34" s="623"/>
      <c r="DL34" s="627">
        <v>1849746</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632766</v>
      </c>
      <c r="S35" s="622"/>
      <c r="T35" s="622"/>
      <c r="U35" s="622"/>
      <c r="V35" s="622"/>
      <c r="W35" s="622"/>
      <c r="X35" s="622"/>
      <c r="Y35" s="623"/>
      <c r="Z35" s="659">
        <v>2.4</v>
      </c>
      <c r="AA35" s="659"/>
      <c r="AB35" s="659"/>
      <c r="AC35" s="659"/>
      <c r="AD35" s="660" t="s">
        <v>121</v>
      </c>
      <c r="AE35" s="660"/>
      <c r="AF35" s="660"/>
      <c r="AG35" s="660"/>
      <c r="AH35" s="660"/>
      <c r="AI35" s="660"/>
      <c r="AJ35" s="660"/>
      <c r="AK35" s="660"/>
      <c r="AL35" s="624" t="s">
        <v>121</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538196</v>
      </c>
      <c r="CS35" s="634"/>
      <c r="CT35" s="634"/>
      <c r="CU35" s="634"/>
      <c r="CV35" s="634"/>
      <c r="CW35" s="634"/>
      <c r="CX35" s="634"/>
      <c r="CY35" s="635"/>
      <c r="CZ35" s="624">
        <v>2.2000000000000002</v>
      </c>
      <c r="DA35" s="636"/>
      <c r="DB35" s="636"/>
      <c r="DC35" s="637"/>
      <c r="DD35" s="627">
        <v>345098</v>
      </c>
      <c r="DE35" s="634"/>
      <c r="DF35" s="634"/>
      <c r="DG35" s="634"/>
      <c r="DH35" s="634"/>
      <c r="DI35" s="634"/>
      <c r="DJ35" s="634"/>
      <c r="DK35" s="635"/>
      <c r="DL35" s="627">
        <v>294390</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784204</v>
      </c>
      <c r="S36" s="622"/>
      <c r="T36" s="622"/>
      <c r="U36" s="622"/>
      <c r="V36" s="622"/>
      <c r="W36" s="622"/>
      <c r="X36" s="622"/>
      <c r="Y36" s="623"/>
      <c r="Z36" s="659">
        <v>3</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3">
        <v>3006323</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303001</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1742770</v>
      </c>
      <c r="CS36" s="622"/>
      <c r="CT36" s="622"/>
      <c r="CU36" s="622"/>
      <c r="CV36" s="622"/>
      <c r="CW36" s="622"/>
      <c r="CX36" s="622"/>
      <c r="CY36" s="623"/>
      <c r="CZ36" s="624">
        <v>7</v>
      </c>
      <c r="DA36" s="636"/>
      <c r="DB36" s="636"/>
      <c r="DC36" s="637"/>
      <c r="DD36" s="627">
        <v>1618157</v>
      </c>
      <c r="DE36" s="622"/>
      <c r="DF36" s="622"/>
      <c r="DG36" s="622"/>
      <c r="DH36" s="622"/>
      <c r="DI36" s="622"/>
      <c r="DJ36" s="622"/>
      <c r="DK36" s="623"/>
      <c r="DL36" s="627">
        <v>1048503</v>
      </c>
      <c r="DM36" s="622"/>
      <c r="DN36" s="622"/>
      <c r="DO36" s="622"/>
      <c r="DP36" s="622"/>
      <c r="DQ36" s="622"/>
      <c r="DR36" s="622"/>
      <c r="DS36" s="622"/>
      <c r="DT36" s="622"/>
      <c r="DU36" s="622"/>
      <c r="DV36" s="623"/>
      <c r="DW36" s="624">
        <v>8.5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632591</v>
      </c>
      <c r="S37" s="622"/>
      <c r="T37" s="622"/>
      <c r="U37" s="622"/>
      <c r="V37" s="622"/>
      <c r="W37" s="622"/>
      <c r="X37" s="622"/>
      <c r="Y37" s="623"/>
      <c r="Z37" s="659">
        <v>2.4</v>
      </c>
      <c r="AA37" s="659"/>
      <c r="AB37" s="659"/>
      <c r="AC37" s="659"/>
      <c r="AD37" s="660">
        <v>1886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737537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230243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203673</v>
      </c>
      <c r="CS37" s="634"/>
      <c r="CT37" s="634"/>
      <c r="CU37" s="634"/>
      <c r="CV37" s="634"/>
      <c r="CW37" s="634"/>
      <c r="CX37" s="634"/>
      <c r="CY37" s="635"/>
      <c r="CZ37" s="624">
        <v>0.8</v>
      </c>
      <c r="DA37" s="636"/>
      <c r="DB37" s="636"/>
      <c r="DC37" s="637"/>
      <c r="DD37" s="627">
        <v>186199</v>
      </c>
      <c r="DE37" s="634"/>
      <c r="DF37" s="634"/>
      <c r="DG37" s="634"/>
      <c r="DH37" s="634"/>
      <c r="DI37" s="634"/>
      <c r="DJ37" s="634"/>
      <c r="DK37" s="635"/>
      <c r="DL37" s="627">
        <v>155171</v>
      </c>
      <c r="DM37" s="634"/>
      <c r="DN37" s="634"/>
      <c r="DO37" s="634"/>
      <c r="DP37" s="634"/>
      <c r="DQ37" s="634"/>
      <c r="DR37" s="634"/>
      <c r="DS37" s="634"/>
      <c r="DT37" s="634"/>
      <c r="DU37" s="634"/>
      <c r="DV37" s="635"/>
      <c r="DW37" s="624">
        <v>1.3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2827100</v>
      </c>
      <c r="S38" s="622"/>
      <c r="T38" s="622"/>
      <c r="U38" s="622"/>
      <c r="V38" s="622"/>
      <c r="W38" s="622"/>
      <c r="X38" s="622"/>
      <c r="Y38" s="623"/>
      <c r="Z38" s="659">
        <v>10.8</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23739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5488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2234835</v>
      </c>
      <c r="CS38" s="622"/>
      <c r="CT38" s="622"/>
      <c r="CU38" s="622"/>
      <c r="CV38" s="622"/>
      <c r="CW38" s="622"/>
      <c r="CX38" s="622"/>
      <c r="CY38" s="623"/>
      <c r="CZ38" s="624">
        <v>8.9</v>
      </c>
      <c r="DA38" s="636"/>
      <c r="DB38" s="636"/>
      <c r="DC38" s="637"/>
      <c r="DD38" s="627">
        <v>1828415</v>
      </c>
      <c r="DE38" s="622"/>
      <c r="DF38" s="622"/>
      <c r="DG38" s="622"/>
      <c r="DH38" s="622"/>
      <c r="DI38" s="622"/>
      <c r="DJ38" s="622"/>
      <c r="DK38" s="623"/>
      <c r="DL38" s="627">
        <v>1725025</v>
      </c>
      <c r="DM38" s="622"/>
      <c r="DN38" s="622"/>
      <c r="DO38" s="622"/>
      <c r="DP38" s="622"/>
      <c r="DQ38" s="622"/>
      <c r="DR38" s="622"/>
      <c r="DS38" s="622"/>
      <c r="DT38" s="622"/>
      <c r="DU38" s="622"/>
      <c r="DV38" s="623"/>
      <c r="DW38" s="624">
        <v>13.9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20508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7722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939834</v>
      </c>
      <c r="CS39" s="634"/>
      <c r="CT39" s="634"/>
      <c r="CU39" s="634"/>
      <c r="CV39" s="634"/>
      <c r="CW39" s="634"/>
      <c r="CX39" s="634"/>
      <c r="CY39" s="635"/>
      <c r="CZ39" s="624">
        <v>3.8</v>
      </c>
      <c r="DA39" s="636"/>
      <c r="DB39" s="636"/>
      <c r="DC39" s="637"/>
      <c r="DD39" s="627">
        <v>430347</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77300</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12529</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7575</v>
      </c>
      <c r="CS40" s="622"/>
      <c r="CT40" s="622"/>
      <c r="CU40" s="622"/>
      <c r="CV40" s="622"/>
      <c r="CW40" s="622"/>
      <c r="CX40" s="622"/>
      <c r="CY40" s="623"/>
      <c r="CZ40" s="624">
        <v>0</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26102421</v>
      </c>
      <c r="S41" s="646"/>
      <c r="T41" s="646"/>
      <c r="U41" s="646"/>
      <c r="V41" s="646"/>
      <c r="W41" s="646"/>
      <c r="X41" s="646"/>
      <c r="Y41" s="649"/>
      <c r="Z41" s="650">
        <v>100</v>
      </c>
      <c r="AA41" s="650"/>
      <c r="AB41" s="650"/>
      <c r="AC41" s="650"/>
      <c r="AD41" s="651">
        <v>12313258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424075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331</v>
      </c>
      <c r="AR42" s="667"/>
      <c r="AS42" s="667"/>
      <c r="AT42" s="667"/>
      <c r="AU42" s="667"/>
      <c r="AV42" s="667"/>
      <c r="AW42" s="667"/>
      <c r="AX42" s="667"/>
      <c r="AY42" s="668"/>
      <c r="AZ42" s="605">
        <v>1787935</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473</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3713946</v>
      </c>
      <c r="CS42" s="634"/>
      <c r="CT42" s="634"/>
      <c r="CU42" s="634"/>
      <c r="CV42" s="634"/>
      <c r="CW42" s="634"/>
      <c r="CX42" s="634"/>
      <c r="CY42" s="635"/>
      <c r="CZ42" s="624">
        <v>14.9</v>
      </c>
      <c r="DA42" s="636"/>
      <c r="DB42" s="636"/>
      <c r="DC42" s="637"/>
      <c r="DD42" s="627">
        <v>373081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341</v>
      </c>
      <c r="CD43" s="618" t="s">
        <v>342</v>
      </c>
      <c r="CE43" s="619"/>
      <c r="CF43" s="619"/>
      <c r="CG43" s="619"/>
      <c r="CH43" s="619"/>
      <c r="CI43" s="619"/>
      <c r="CJ43" s="619"/>
      <c r="CK43" s="619"/>
      <c r="CL43" s="619"/>
      <c r="CM43" s="619"/>
      <c r="CN43" s="619"/>
      <c r="CO43" s="619"/>
      <c r="CP43" s="619"/>
      <c r="CQ43" s="620"/>
      <c r="CR43" s="621">
        <v>83490</v>
      </c>
      <c r="CS43" s="634"/>
      <c r="CT43" s="634"/>
      <c r="CU43" s="634"/>
      <c r="CV43" s="634"/>
      <c r="CW43" s="634"/>
      <c r="CX43" s="634"/>
      <c r="CY43" s="635"/>
      <c r="CZ43" s="624">
        <v>0.3</v>
      </c>
      <c r="DA43" s="636"/>
      <c r="DB43" s="636"/>
      <c r="DC43" s="637"/>
      <c r="DD43" s="627">
        <v>80536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3694580</v>
      </c>
      <c r="CS44" s="622"/>
      <c r="CT44" s="622"/>
      <c r="CU44" s="622"/>
      <c r="CV44" s="622"/>
      <c r="CW44" s="622"/>
      <c r="CX44" s="622"/>
      <c r="CY44" s="623"/>
      <c r="CZ44" s="624">
        <v>14.8</v>
      </c>
      <c r="DA44" s="625"/>
      <c r="DB44" s="625"/>
      <c r="DC44" s="626"/>
      <c r="DD44" s="627">
        <v>359215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682916</v>
      </c>
      <c r="CS45" s="634"/>
      <c r="CT45" s="634"/>
      <c r="CU45" s="634"/>
      <c r="CV45" s="634"/>
      <c r="CW45" s="634"/>
      <c r="CX45" s="634"/>
      <c r="CY45" s="635"/>
      <c r="CZ45" s="624">
        <v>2.7</v>
      </c>
      <c r="DA45" s="636"/>
      <c r="DB45" s="636"/>
      <c r="DC45" s="637"/>
      <c r="DD45" s="627">
        <v>24229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347</v>
      </c>
      <c r="CG46" s="619"/>
      <c r="CH46" s="619"/>
      <c r="CI46" s="619"/>
      <c r="CJ46" s="619"/>
      <c r="CK46" s="619"/>
      <c r="CL46" s="619"/>
      <c r="CM46" s="619"/>
      <c r="CN46" s="619"/>
      <c r="CO46" s="619"/>
      <c r="CP46" s="619"/>
      <c r="CQ46" s="620"/>
      <c r="CR46" s="621">
        <v>3011664</v>
      </c>
      <c r="CS46" s="622"/>
      <c r="CT46" s="622"/>
      <c r="CU46" s="622"/>
      <c r="CV46" s="622"/>
      <c r="CW46" s="622"/>
      <c r="CX46" s="622"/>
      <c r="CY46" s="623"/>
      <c r="CZ46" s="624">
        <v>12</v>
      </c>
      <c r="DA46" s="625"/>
      <c r="DB46" s="625"/>
      <c r="DC46" s="626"/>
      <c r="DD46" s="627">
        <v>334986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348</v>
      </c>
      <c r="CG47" s="619"/>
      <c r="CH47" s="619"/>
      <c r="CI47" s="619"/>
      <c r="CJ47" s="619"/>
      <c r="CK47" s="619"/>
      <c r="CL47" s="619"/>
      <c r="CM47" s="619"/>
      <c r="CN47" s="619"/>
      <c r="CO47" s="619"/>
      <c r="CP47" s="619"/>
      <c r="CQ47" s="620"/>
      <c r="CR47" s="621">
        <v>19366</v>
      </c>
      <c r="CS47" s="634"/>
      <c r="CT47" s="634"/>
      <c r="CU47" s="634"/>
      <c r="CV47" s="634"/>
      <c r="CW47" s="634"/>
      <c r="CX47" s="634"/>
      <c r="CY47" s="635"/>
      <c r="CZ47" s="624">
        <v>0.1</v>
      </c>
      <c r="DA47" s="636"/>
      <c r="DB47" s="636"/>
      <c r="DC47" s="637"/>
      <c r="DD47" s="627">
        <v>13866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350</v>
      </c>
      <c r="CE49" s="603"/>
      <c r="CF49" s="603"/>
      <c r="CG49" s="603"/>
      <c r="CH49" s="603"/>
      <c r="CI49" s="603"/>
      <c r="CJ49" s="603"/>
      <c r="CK49" s="603"/>
      <c r="CL49" s="603"/>
      <c r="CM49" s="603"/>
      <c r="CN49" s="603"/>
      <c r="CO49" s="603"/>
      <c r="CP49" s="603"/>
      <c r="CQ49" s="604"/>
      <c r="CR49" s="605">
        <v>24997359</v>
      </c>
      <c r="CS49" s="606"/>
      <c r="CT49" s="606"/>
      <c r="CU49" s="606"/>
      <c r="CV49" s="606"/>
      <c r="CW49" s="606"/>
      <c r="CX49" s="606"/>
      <c r="CY49" s="607"/>
      <c r="CZ49" s="608">
        <v>100</v>
      </c>
      <c r="DA49" s="609"/>
      <c r="DB49" s="609"/>
      <c r="DC49" s="610"/>
      <c r="DD49" s="611">
        <v>15320241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4Z0CPB/V4jEZ9zObUUWS2Q4nLRABRGHdcgsVefgXzeI0ka5VN9+CWTQeV5Kfo/kigwzesr0wQjP2Q049X8ElQ==" saltValue="Su3Yf0RYVanlf8jC+Ov45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topLeftCell="A115" zoomScale="70" zoomScaleNormal="25" zoomScaleSheetLayoutView="70" workbookViewId="0">
      <selection activeCell="BE31" sqref="BE31:BI3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373</v>
      </c>
      <c r="C7" s="1048"/>
      <c r="D7" s="1048"/>
      <c r="E7" s="1048"/>
      <c r="F7" s="1048"/>
      <c r="G7" s="1048"/>
      <c r="H7" s="1048"/>
      <c r="I7" s="1048"/>
      <c r="J7" s="1048"/>
      <c r="K7" s="1048"/>
      <c r="L7" s="1048"/>
      <c r="M7" s="1048"/>
      <c r="N7" s="1048"/>
      <c r="O7" s="1048"/>
      <c r="P7" s="1049"/>
      <c r="Q7" s="1102">
        <v>25755</v>
      </c>
      <c r="R7" s="1103"/>
      <c r="S7" s="1103"/>
      <c r="T7" s="1103"/>
      <c r="U7" s="1103"/>
      <c r="V7" s="1103">
        <v>24650</v>
      </c>
      <c r="W7" s="1103"/>
      <c r="X7" s="1103"/>
      <c r="Y7" s="1103"/>
      <c r="Z7" s="1103"/>
      <c r="AA7" s="1103">
        <v>1105</v>
      </c>
      <c r="AB7" s="1103"/>
      <c r="AC7" s="1103"/>
      <c r="AD7" s="1103"/>
      <c r="AE7" s="1104"/>
      <c r="AF7" s="1105">
        <v>783</v>
      </c>
      <c r="AG7" s="1106"/>
      <c r="AH7" s="1106"/>
      <c r="AI7" s="1106"/>
      <c r="AJ7" s="1107"/>
      <c r="AK7" s="1108">
        <v>633</v>
      </c>
      <c r="AL7" s="1109"/>
      <c r="AM7" s="1109"/>
      <c r="AN7" s="1109"/>
      <c r="AO7" s="1109"/>
      <c r="AP7" s="1109">
        <v>21722</v>
      </c>
      <c r="AQ7" s="1109"/>
      <c r="AR7" s="1109"/>
      <c r="AS7" s="1109"/>
      <c r="AT7" s="1109"/>
      <c r="AU7" s="1110" t="s">
        <v>552</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551</v>
      </c>
      <c r="BT7" s="1100"/>
      <c r="BU7" s="1100"/>
      <c r="BV7" s="1100"/>
      <c r="BW7" s="1100"/>
      <c r="BX7" s="1100"/>
      <c r="BY7" s="1100"/>
      <c r="BZ7" s="1100"/>
      <c r="CA7" s="1100"/>
      <c r="CB7" s="1100"/>
      <c r="CC7" s="1100"/>
      <c r="CD7" s="1100"/>
      <c r="CE7" s="1100"/>
      <c r="CF7" s="1100"/>
      <c r="CG7" s="1112"/>
      <c r="CH7" s="1096">
        <v>-10</v>
      </c>
      <c r="CI7" s="1097"/>
      <c r="CJ7" s="1097"/>
      <c r="CK7" s="1097"/>
      <c r="CL7" s="1098"/>
      <c r="CM7" s="1096">
        <v>0</v>
      </c>
      <c r="CN7" s="1097"/>
      <c r="CO7" s="1097"/>
      <c r="CP7" s="1097"/>
      <c r="CQ7" s="1098"/>
      <c r="CR7" s="1096">
        <v>35</v>
      </c>
      <c r="CS7" s="1097"/>
      <c r="CT7" s="1097"/>
      <c r="CU7" s="1097"/>
      <c r="CV7" s="1098"/>
      <c r="CW7" s="1096">
        <v>20</v>
      </c>
      <c r="CX7" s="1097"/>
      <c r="CY7" s="1097"/>
      <c r="CZ7" s="1097"/>
      <c r="DA7" s="1098"/>
      <c r="DB7" s="1096" t="s">
        <v>549</v>
      </c>
      <c r="DC7" s="1097"/>
      <c r="DD7" s="1097"/>
      <c r="DE7" s="1097"/>
      <c r="DF7" s="1098"/>
      <c r="DG7" s="1096" t="s">
        <v>549</v>
      </c>
      <c r="DH7" s="1097"/>
      <c r="DI7" s="1097"/>
      <c r="DJ7" s="1097"/>
      <c r="DK7" s="1098"/>
      <c r="DL7" s="1096" t="s">
        <v>549</v>
      </c>
      <c r="DM7" s="1097"/>
      <c r="DN7" s="1097"/>
      <c r="DO7" s="1097"/>
      <c r="DP7" s="1098"/>
      <c r="DQ7" s="1096" t="s">
        <v>549</v>
      </c>
      <c r="DR7" s="1097"/>
      <c r="DS7" s="1097"/>
      <c r="DT7" s="1097"/>
      <c r="DU7" s="1098"/>
      <c r="DV7" s="1099" t="s">
        <v>552</v>
      </c>
      <c r="DW7" s="1100"/>
      <c r="DX7" s="1100"/>
      <c r="DY7" s="1100"/>
      <c r="DZ7" s="1101"/>
      <c r="EA7" s="234"/>
    </row>
    <row r="8" spans="1:131" s="235" customFormat="1" ht="26.25" customHeight="1" x14ac:dyDescent="0.2">
      <c r="A8" s="238">
        <v>2</v>
      </c>
      <c r="B8" s="1030" t="s">
        <v>374</v>
      </c>
      <c r="C8" s="1031"/>
      <c r="D8" s="1031"/>
      <c r="E8" s="1031"/>
      <c r="F8" s="1031"/>
      <c r="G8" s="1031"/>
      <c r="H8" s="1031"/>
      <c r="I8" s="1031"/>
      <c r="J8" s="1031"/>
      <c r="K8" s="1031"/>
      <c r="L8" s="1031"/>
      <c r="M8" s="1031"/>
      <c r="N8" s="1031"/>
      <c r="O8" s="1031"/>
      <c r="P8" s="1032"/>
      <c r="Q8" s="1038">
        <v>347</v>
      </c>
      <c r="R8" s="1039"/>
      <c r="S8" s="1039"/>
      <c r="T8" s="1039"/>
      <c r="U8" s="1039"/>
      <c r="V8" s="1039">
        <v>347</v>
      </c>
      <c r="W8" s="1039"/>
      <c r="X8" s="1039"/>
      <c r="Y8" s="1039"/>
      <c r="Z8" s="1039"/>
      <c r="AA8" s="1039" t="s">
        <v>549</v>
      </c>
      <c r="AB8" s="1039"/>
      <c r="AC8" s="1039"/>
      <c r="AD8" s="1039"/>
      <c r="AE8" s="1040"/>
      <c r="AF8" s="1035" t="s">
        <v>121</v>
      </c>
      <c r="AG8" s="1036"/>
      <c r="AH8" s="1036"/>
      <c r="AI8" s="1036"/>
      <c r="AJ8" s="1037"/>
      <c r="AK8" s="1080">
        <v>141</v>
      </c>
      <c r="AL8" s="1081"/>
      <c r="AM8" s="1081"/>
      <c r="AN8" s="1081"/>
      <c r="AO8" s="1081"/>
      <c r="AP8" s="1081">
        <v>52</v>
      </c>
      <c r="AQ8" s="1081"/>
      <c r="AR8" s="1081"/>
      <c r="AS8" s="1081"/>
      <c r="AT8" s="1081"/>
      <c r="AU8" s="1082" t="s">
        <v>552</v>
      </c>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26102</v>
      </c>
      <c r="R23" s="1061"/>
      <c r="S23" s="1061"/>
      <c r="T23" s="1061"/>
      <c r="U23" s="1061"/>
      <c r="V23" s="1061">
        <v>24997</v>
      </c>
      <c r="W23" s="1061"/>
      <c r="X23" s="1061"/>
      <c r="Y23" s="1061"/>
      <c r="Z23" s="1061"/>
      <c r="AA23" s="1061">
        <v>1105</v>
      </c>
      <c r="AB23" s="1061"/>
      <c r="AC23" s="1061"/>
      <c r="AD23" s="1061"/>
      <c r="AE23" s="1068"/>
      <c r="AF23" s="1069">
        <v>783</v>
      </c>
      <c r="AG23" s="1061"/>
      <c r="AH23" s="1061"/>
      <c r="AI23" s="1061"/>
      <c r="AJ23" s="1070"/>
      <c r="AK23" s="1071"/>
      <c r="AL23" s="1072"/>
      <c r="AM23" s="1072"/>
      <c r="AN23" s="1072"/>
      <c r="AO23" s="1072"/>
      <c r="AP23" s="1061">
        <v>21774</v>
      </c>
      <c r="AQ23" s="1061"/>
      <c r="AR23" s="1061"/>
      <c r="AS23" s="1061"/>
      <c r="AT23" s="1061"/>
      <c r="AU23" s="1062" t="s">
        <v>552</v>
      </c>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5260</v>
      </c>
      <c r="R28" s="1051"/>
      <c r="S28" s="1051"/>
      <c r="T28" s="1051"/>
      <c r="U28" s="1051"/>
      <c r="V28" s="1051">
        <v>4957</v>
      </c>
      <c r="W28" s="1051"/>
      <c r="X28" s="1051"/>
      <c r="Y28" s="1051"/>
      <c r="Z28" s="1051"/>
      <c r="AA28" s="1051">
        <v>303</v>
      </c>
      <c r="AB28" s="1051"/>
      <c r="AC28" s="1051"/>
      <c r="AD28" s="1051"/>
      <c r="AE28" s="1052"/>
      <c r="AF28" s="1053">
        <v>303</v>
      </c>
      <c r="AG28" s="1051"/>
      <c r="AH28" s="1051"/>
      <c r="AI28" s="1051"/>
      <c r="AJ28" s="1054"/>
      <c r="AK28" s="1042">
        <v>424</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t="s">
        <v>552</v>
      </c>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3961</v>
      </c>
      <c r="R29" s="1039"/>
      <c r="S29" s="1039"/>
      <c r="T29" s="1039"/>
      <c r="U29" s="1039"/>
      <c r="V29" s="1039">
        <v>3840</v>
      </c>
      <c r="W29" s="1039"/>
      <c r="X29" s="1039"/>
      <c r="Y29" s="1039"/>
      <c r="Z29" s="1039"/>
      <c r="AA29" s="1039">
        <v>121</v>
      </c>
      <c r="AB29" s="1039"/>
      <c r="AC29" s="1039"/>
      <c r="AD29" s="1039"/>
      <c r="AE29" s="1040"/>
      <c r="AF29" s="1035">
        <v>121</v>
      </c>
      <c r="AG29" s="1036"/>
      <c r="AH29" s="1036"/>
      <c r="AI29" s="1036"/>
      <c r="AJ29" s="1037"/>
      <c r="AK29" s="980">
        <v>620</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t="s">
        <v>552</v>
      </c>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905</v>
      </c>
      <c r="R30" s="1039"/>
      <c r="S30" s="1039"/>
      <c r="T30" s="1039"/>
      <c r="U30" s="1039"/>
      <c r="V30" s="1039">
        <v>905</v>
      </c>
      <c r="W30" s="1039"/>
      <c r="X30" s="1039"/>
      <c r="Y30" s="1039"/>
      <c r="Z30" s="1039"/>
      <c r="AA30" s="1039">
        <v>0</v>
      </c>
      <c r="AB30" s="1039"/>
      <c r="AC30" s="1039"/>
      <c r="AD30" s="1039"/>
      <c r="AE30" s="1040"/>
      <c r="AF30" s="1035">
        <v>1</v>
      </c>
      <c r="AG30" s="1036"/>
      <c r="AH30" s="1036"/>
      <c r="AI30" s="1036"/>
      <c r="AJ30" s="1037"/>
      <c r="AK30" s="980">
        <v>240</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t="s">
        <v>552</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997</v>
      </c>
      <c r="R31" s="1039"/>
      <c r="S31" s="1039"/>
      <c r="T31" s="1039"/>
      <c r="U31" s="1039"/>
      <c r="V31" s="1039">
        <v>842</v>
      </c>
      <c r="W31" s="1039"/>
      <c r="X31" s="1039"/>
      <c r="Y31" s="1039"/>
      <c r="Z31" s="1039"/>
      <c r="AA31" s="1039">
        <v>155</v>
      </c>
      <c r="AB31" s="1039"/>
      <c r="AC31" s="1039"/>
      <c r="AD31" s="1039"/>
      <c r="AE31" s="1040"/>
      <c r="AF31" s="1035">
        <v>1089</v>
      </c>
      <c r="AG31" s="1036"/>
      <c r="AH31" s="1036"/>
      <c r="AI31" s="1036"/>
      <c r="AJ31" s="1037"/>
      <c r="AK31" s="980">
        <v>1</v>
      </c>
      <c r="AL31" s="971"/>
      <c r="AM31" s="971"/>
      <c r="AN31" s="971"/>
      <c r="AO31" s="971"/>
      <c r="AP31" s="971">
        <v>6022</v>
      </c>
      <c r="AQ31" s="971"/>
      <c r="AR31" s="971"/>
      <c r="AS31" s="971"/>
      <c r="AT31" s="971"/>
      <c r="AU31" s="971" t="s">
        <v>549</v>
      </c>
      <c r="AV31" s="971"/>
      <c r="AW31" s="971"/>
      <c r="AX31" s="971"/>
      <c r="AY31" s="971"/>
      <c r="AZ31" s="1041" t="s">
        <v>549</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1649</v>
      </c>
      <c r="R32" s="1039"/>
      <c r="S32" s="1039"/>
      <c r="T32" s="1039"/>
      <c r="U32" s="1039"/>
      <c r="V32" s="1039">
        <v>1542</v>
      </c>
      <c r="W32" s="1039"/>
      <c r="X32" s="1039"/>
      <c r="Y32" s="1039"/>
      <c r="Z32" s="1039"/>
      <c r="AA32" s="1039">
        <v>107</v>
      </c>
      <c r="AB32" s="1039"/>
      <c r="AC32" s="1039"/>
      <c r="AD32" s="1039"/>
      <c r="AE32" s="1040"/>
      <c r="AF32" s="1035">
        <v>82</v>
      </c>
      <c r="AG32" s="1036"/>
      <c r="AH32" s="1036"/>
      <c r="AI32" s="1036"/>
      <c r="AJ32" s="1037"/>
      <c r="AK32" s="980">
        <v>750</v>
      </c>
      <c r="AL32" s="971"/>
      <c r="AM32" s="971"/>
      <c r="AN32" s="971"/>
      <c r="AO32" s="971"/>
      <c r="AP32" s="971">
        <v>14222</v>
      </c>
      <c r="AQ32" s="971"/>
      <c r="AR32" s="971"/>
      <c r="AS32" s="971"/>
      <c r="AT32" s="971"/>
      <c r="AU32" s="971">
        <v>10322</v>
      </c>
      <c r="AV32" s="971"/>
      <c r="AW32" s="971"/>
      <c r="AX32" s="971"/>
      <c r="AY32" s="971"/>
      <c r="AZ32" s="1041" t="s">
        <v>549</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31</v>
      </c>
      <c r="R33" s="1039"/>
      <c r="S33" s="1039"/>
      <c r="T33" s="1039"/>
      <c r="U33" s="1039"/>
      <c r="V33" s="1039">
        <v>37</v>
      </c>
      <c r="W33" s="1039"/>
      <c r="X33" s="1039"/>
      <c r="Y33" s="1039"/>
      <c r="Z33" s="1039"/>
      <c r="AA33" s="1039">
        <v>-6</v>
      </c>
      <c r="AB33" s="1039"/>
      <c r="AC33" s="1039"/>
      <c r="AD33" s="1039"/>
      <c r="AE33" s="1040"/>
      <c r="AF33" s="1035">
        <v>1</v>
      </c>
      <c r="AG33" s="1036"/>
      <c r="AH33" s="1036"/>
      <c r="AI33" s="1036"/>
      <c r="AJ33" s="1037"/>
      <c r="AK33" s="980">
        <v>21</v>
      </c>
      <c r="AL33" s="971"/>
      <c r="AM33" s="971"/>
      <c r="AN33" s="971"/>
      <c r="AO33" s="971"/>
      <c r="AP33" s="971">
        <v>245</v>
      </c>
      <c r="AQ33" s="971"/>
      <c r="AR33" s="971"/>
      <c r="AS33" s="971"/>
      <c r="AT33" s="971"/>
      <c r="AU33" s="971">
        <v>159</v>
      </c>
      <c r="AV33" s="971"/>
      <c r="AW33" s="971"/>
      <c r="AX33" s="971"/>
      <c r="AY33" s="971"/>
      <c r="AZ33" s="1041" t="s">
        <v>549</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395</v>
      </c>
      <c r="C34" s="1031"/>
      <c r="D34" s="1031"/>
      <c r="E34" s="1031"/>
      <c r="F34" s="1031"/>
      <c r="G34" s="1031"/>
      <c r="H34" s="1031"/>
      <c r="I34" s="1031"/>
      <c r="J34" s="1031"/>
      <c r="K34" s="1031"/>
      <c r="L34" s="1031"/>
      <c r="M34" s="1031"/>
      <c r="N34" s="1031"/>
      <c r="O34" s="1031"/>
      <c r="P34" s="1032"/>
      <c r="Q34" s="1038">
        <v>109</v>
      </c>
      <c r="R34" s="1039"/>
      <c r="S34" s="1039"/>
      <c r="T34" s="1039"/>
      <c r="U34" s="1039"/>
      <c r="V34" s="1039">
        <v>109</v>
      </c>
      <c r="W34" s="1039"/>
      <c r="X34" s="1039"/>
      <c r="Y34" s="1039"/>
      <c r="Z34" s="1039"/>
      <c r="AA34" s="1039" t="s">
        <v>549</v>
      </c>
      <c r="AB34" s="1039"/>
      <c r="AC34" s="1039"/>
      <c r="AD34" s="1039"/>
      <c r="AE34" s="1040"/>
      <c r="AF34" s="1035" t="s">
        <v>121</v>
      </c>
      <c r="AG34" s="1036"/>
      <c r="AH34" s="1036"/>
      <c r="AI34" s="1036"/>
      <c r="AJ34" s="1037"/>
      <c r="AK34" s="980">
        <v>24</v>
      </c>
      <c r="AL34" s="971"/>
      <c r="AM34" s="971"/>
      <c r="AN34" s="971"/>
      <c r="AO34" s="971"/>
      <c r="AP34" s="971" t="s">
        <v>549</v>
      </c>
      <c r="AQ34" s="971"/>
      <c r="AR34" s="971"/>
      <c r="AS34" s="971"/>
      <c r="AT34" s="971"/>
      <c r="AU34" s="971" t="s">
        <v>549</v>
      </c>
      <c r="AV34" s="971"/>
      <c r="AW34" s="971"/>
      <c r="AX34" s="971"/>
      <c r="AY34" s="971"/>
      <c r="AZ34" s="1041" t="s">
        <v>549</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1597</v>
      </c>
      <c r="AG63" s="959"/>
      <c r="AH63" s="959"/>
      <c r="AI63" s="959"/>
      <c r="AJ63" s="1022"/>
      <c r="AK63" s="1023"/>
      <c r="AL63" s="963"/>
      <c r="AM63" s="963"/>
      <c r="AN63" s="963"/>
      <c r="AO63" s="963"/>
      <c r="AP63" s="959">
        <v>20489</v>
      </c>
      <c r="AQ63" s="959"/>
      <c r="AR63" s="959"/>
      <c r="AS63" s="959"/>
      <c r="AT63" s="959"/>
      <c r="AU63" s="959">
        <v>10481</v>
      </c>
      <c r="AV63" s="959"/>
      <c r="AW63" s="959"/>
      <c r="AX63" s="959"/>
      <c r="AY63" s="959"/>
      <c r="AZ63" s="1017"/>
      <c r="BA63" s="1017"/>
      <c r="BB63" s="1017"/>
      <c r="BC63" s="1017"/>
      <c r="BD63" s="1017"/>
      <c r="BE63" s="960" t="s">
        <v>552</v>
      </c>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v>13725</v>
      </c>
      <c r="R68" s="982"/>
      <c r="S68" s="982"/>
      <c r="T68" s="982"/>
      <c r="U68" s="982"/>
      <c r="V68" s="982">
        <v>13723</v>
      </c>
      <c r="W68" s="982"/>
      <c r="X68" s="982"/>
      <c r="Y68" s="982"/>
      <c r="Z68" s="982"/>
      <c r="AA68" s="982">
        <v>2</v>
      </c>
      <c r="AB68" s="982"/>
      <c r="AC68" s="982"/>
      <c r="AD68" s="982"/>
      <c r="AE68" s="982"/>
      <c r="AF68" s="982">
        <v>2</v>
      </c>
      <c r="AG68" s="982"/>
      <c r="AH68" s="982"/>
      <c r="AI68" s="982"/>
      <c r="AJ68" s="982"/>
      <c r="AK68" s="982" t="s">
        <v>549</v>
      </c>
      <c r="AL68" s="982"/>
      <c r="AM68" s="982"/>
      <c r="AN68" s="982"/>
      <c r="AO68" s="982"/>
      <c r="AP68" s="982" t="s">
        <v>549</v>
      </c>
      <c r="AQ68" s="982"/>
      <c r="AR68" s="982"/>
      <c r="AS68" s="982"/>
      <c r="AT68" s="982"/>
      <c r="AU68" s="982" t="s">
        <v>549</v>
      </c>
      <c r="AV68" s="982"/>
      <c r="AW68" s="982"/>
      <c r="AX68" s="982"/>
      <c r="AY68" s="982"/>
      <c r="AZ68" s="983" t="s">
        <v>552</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v>
      </c>
      <c r="AG88" s="959"/>
      <c r="AH88" s="959"/>
      <c r="AI88" s="959"/>
      <c r="AJ88" s="959"/>
      <c r="AK88" s="963"/>
      <c r="AL88" s="963"/>
      <c r="AM88" s="963"/>
      <c r="AN88" s="963"/>
      <c r="AO88" s="963"/>
      <c r="AP88" s="959" t="s">
        <v>549</v>
      </c>
      <c r="AQ88" s="959"/>
      <c r="AR88" s="959"/>
      <c r="AS88" s="959"/>
      <c r="AT88" s="959"/>
      <c r="AU88" s="959" t="s">
        <v>549</v>
      </c>
      <c r="AV88" s="959"/>
      <c r="AW88" s="959"/>
      <c r="AX88" s="959"/>
      <c r="AY88" s="959"/>
      <c r="AZ88" s="960" t="s">
        <v>552</v>
      </c>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35</v>
      </c>
      <c r="CS102" s="953"/>
      <c r="CT102" s="953"/>
      <c r="CU102" s="953"/>
      <c r="CV102" s="954"/>
      <c r="CW102" s="952">
        <v>20</v>
      </c>
      <c r="CX102" s="953"/>
      <c r="CY102" s="953"/>
      <c r="CZ102" s="953"/>
      <c r="DA102" s="954"/>
      <c r="DB102" s="952" t="s">
        <v>549</v>
      </c>
      <c r="DC102" s="953"/>
      <c r="DD102" s="953"/>
      <c r="DE102" s="953"/>
      <c r="DF102" s="954"/>
      <c r="DG102" s="952" t="s">
        <v>549</v>
      </c>
      <c r="DH102" s="953"/>
      <c r="DI102" s="953"/>
      <c r="DJ102" s="953"/>
      <c r="DK102" s="954"/>
      <c r="DL102" s="952" t="s">
        <v>549</v>
      </c>
      <c r="DM102" s="953"/>
      <c r="DN102" s="953"/>
      <c r="DO102" s="953"/>
      <c r="DP102" s="954"/>
      <c r="DQ102" s="952" t="s">
        <v>549</v>
      </c>
      <c r="DR102" s="953"/>
      <c r="DS102" s="953"/>
      <c r="DT102" s="953"/>
      <c r="DU102" s="954"/>
      <c r="DV102" s="937" t="s">
        <v>549</v>
      </c>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2363705</v>
      </c>
      <c r="AB110" s="889"/>
      <c r="AC110" s="889"/>
      <c r="AD110" s="889"/>
      <c r="AE110" s="890"/>
      <c r="AF110" s="891">
        <v>2337213</v>
      </c>
      <c r="AG110" s="889"/>
      <c r="AH110" s="889"/>
      <c r="AI110" s="889"/>
      <c r="AJ110" s="890"/>
      <c r="AK110" s="891">
        <v>2281066</v>
      </c>
      <c r="AL110" s="889"/>
      <c r="AM110" s="889"/>
      <c r="AN110" s="889"/>
      <c r="AO110" s="890"/>
      <c r="AP110" s="892">
        <v>21.8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21715861</v>
      </c>
      <c r="BR110" s="842"/>
      <c r="BS110" s="842"/>
      <c r="BT110" s="842"/>
      <c r="BU110" s="842"/>
      <c r="BV110" s="842">
        <v>21133949</v>
      </c>
      <c r="BW110" s="842"/>
      <c r="BX110" s="842"/>
      <c r="BY110" s="842"/>
      <c r="BZ110" s="842"/>
      <c r="CA110" s="842">
        <v>21774018</v>
      </c>
      <c r="CB110" s="842"/>
      <c r="CC110" s="842"/>
      <c r="CD110" s="842"/>
      <c r="CE110" s="842"/>
      <c r="CF110" s="866">
        <v>208.1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125390</v>
      </c>
      <c r="BR111" s="817"/>
      <c r="BS111" s="817"/>
      <c r="BT111" s="817"/>
      <c r="BU111" s="817"/>
      <c r="BV111" s="817">
        <v>111345</v>
      </c>
      <c r="BW111" s="817"/>
      <c r="BX111" s="817"/>
      <c r="BY111" s="817"/>
      <c r="BZ111" s="817"/>
      <c r="CA111" s="817">
        <v>97300</v>
      </c>
      <c r="CB111" s="817"/>
      <c r="CC111" s="817"/>
      <c r="CD111" s="817"/>
      <c r="CE111" s="817"/>
      <c r="CF111" s="875">
        <v>0.9</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10871410</v>
      </c>
      <c r="BR112" s="817"/>
      <c r="BS112" s="817"/>
      <c r="BT112" s="817"/>
      <c r="BU112" s="817"/>
      <c r="BV112" s="817">
        <v>9929063</v>
      </c>
      <c r="BW112" s="817"/>
      <c r="BX112" s="817"/>
      <c r="BY112" s="817"/>
      <c r="BZ112" s="817"/>
      <c r="CA112" s="817">
        <v>10481478</v>
      </c>
      <c r="CB112" s="817"/>
      <c r="CC112" s="817"/>
      <c r="CD112" s="817"/>
      <c r="CE112" s="817"/>
      <c r="CF112" s="875">
        <v>100.2</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769834</v>
      </c>
      <c r="AB113" s="919"/>
      <c r="AC113" s="919"/>
      <c r="AD113" s="919"/>
      <c r="AE113" s="920"/>
      <c r="AF113" s="921">
        <v>743680</v>
      </c>
      <c r="AG113" s="919"/>
      <c r="AH113" s="919"/>
      <c r="AI113" s="919"/>
      <c r="AJ113" s="920"/>
      <c r="AK113" s="921">
        <v>753331</v>
      </c>
      <c r="AL113" s="919"/>
      <c r="AM113" s="919"/>
      <c r="AN113" s="919"/>
      <c r="AO113" s="920"/>
      <c r="AP113" s="922">
        <v>7.2</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3614</v>
      </c>
      <c r="BR113" s="817"/>
      <c r="BS113" s="817"/>
      <c r="BT113" s="817"/>
      <c r="BU113" s="817"/>
      <c r="BV113" s="817" t="s">
        <v>121</v>
      </c>
      <c r="BW113" s="817"/>
      <c r="BX113" s="817"/>
      <c r="BY113" s="817"/>
      <c r="BZ113" s="817"/>
      <c r="CA113" s="817" t="s">
        <v>121</v>
      </c>
      <c r="CB113" s="817"/>
      <c r="CC113" s="817"/>
      <c r="CD113" s="817"/>
      <c r="CE113" s="817"/>
      <c r="CF113" s="875" t="s">
        <v>121</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3753</v>
      </c>
      <c r="AB114" s="780"/>
      <c r="AC114" s="780"/>
      <c r="AD114" s="780"/>
      <c r="AE114" s="781"/>
      <c r="AF114" s="782">
        <v>3674</v>
      </c>
      <c r="AG114" s="780"/>
      <c r="AH114" s="780"/>
      <c r="AI114" s="780"/>
      <c r="AJ114" s="781"/>
      <c r="AK114" s="782" t="s">
        <v>121</v>
      </c>
      <c r="AL114" s="780"/>
      <c r="AM114" s="780"/>
      <c r="AN114" s="780"/>
      <c r="AO114" s="781"/>
      <c r="AP114" s="824" t="s">
        <v>121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2332931</v>
      </c>
      <c r="BR114" s="817"/>
      <c r="BS114" s="817"/>
      <c r="BT114" s="817"/>
      <c r="BU114" s="817"/>
      <c r="BV114" s="817">
        <v>2387958</v>
      </c>
      <c r="BW114" s="817"/>
      <c r="BX114" s="817"/>
      <c r="BY114" s="817"/>
      <c r="BZ114" s="817"/>
      <c r="CA114" s="817">
        <v>2535750</v>
      </c>
      <c r="CB114" s="817"/>
      <c r="CC114" s="817"/>
      <c r="CD114" s="817"/>
      <c r="CE114" s="817"/>
      <c r="CF114" s="875">
        <v>24.2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15643</v>
      </c>
      <c r="AB115" s="919"/>
      <c r="AC115" s="919"/>
      <c r="AD115" s="919"/>
      <c r="AE115" s="920"/>
      <c r="AF115" s="921">
        <v>15475</v>
      </c>
      <c r="AG115" s="919"/>
      <c r="AH115" s="919"/>
      <c r="AI115" s="919"/>
      <c r="AJ115" s="920"/>
      <c r="AK115" s="921">
        <v>15307</v>
      </c>
      <c r="AL115" s="919"/>
      <c r="AM115" s="919"/>
      <c r="AN115" s="919"/>
      <c r="AO115" s="920"/>
      <c r="AP115" s="922">
        <v>0.1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v>1</v>
      </c>
      <c r="AG116" s="780"/>
      <c r="AH116" s="780"/>
      <c r="AI116" s="780"/>
      <c r="AJ116" s="781"/>
      <c r="AK116" s="782">
        <v>1</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125390</v>
      </c>
      <c r="DH116" s="780"/>
      <c r="DI116" s="780"/>
      <c r="DJ116" s="780"/>
      <c r="DK116" s="781"/>
      <c r="DL116" s="782">
        <v>111345</v>
      </c>
      <c r="DM116" s="780"/>
      <c r="DN116" s="780"/>
      <c r="DO116" s="780"/>
      <c r="DP116" s="781"/>
      <c r="DQ116" s="782">
        <v>97300</v>
      </c>
      <c r="DR116" s="780"/>
      <c r="DS116" s="780"/>
      <c r="DT116" s="780"/>
      <c r="DU116" s="781"/>
      <c r="DV116" s="824">
        <v>0.9</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3152935</v>
      </c>
      <c r="AB117" s="903"/>
      <c r="AC117" s="903"/>
      <c r="AD117" s="903"/>
      <c r="AE117" s="904"/>
      <c r="AF117" s="905">
        <v>3100043</v>
      </c>
      <c r="AG117" s="903"/>
      <c r="AH117" s="903"/>
      <c r="AI117" s="903"/>
      <c r="AJ117" s="904"/>
      <c r="AK117" s="905">
        <v>3049705</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35049206</v>
      </c>
      <c r="BR119" s="845"/>
      <c r="BS119" s="845"/>
      <c r="BT119" s="845"/>
      <c r="BU119" s="845"/>
      <c r="BV119" s="845">
        <v>33562315</v>
      </c>
      <c r="BW119" s="845"/>
      <c r="BX119" s="845"/>
      <c r="BY119" s="845"/>
      <c r="BZ119" s="845"/>
      <c r="CA119" s="845">
        <v>34888546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4732075</v>
      </c>
      <c r="BR120" s="842"/>
      <c r="BS120" s="842"/>
      <c r="BT120" s="842"/>
      <c r="BU120" s="842"/>
      <c r="BV120" s="842">
        <v>5218797</v>
      </c>
      <c r="BW120" s="842"/>
      <c r="BX120" s="842"/>
      <c r="BY120" s="842"/>
      <c r="BZ120" s="842"/>
      <c r="CA120" s="842">
        <v>5575810</v>
      </c>
      <c r="CB120" s="842"/>
      <c r="CC120" s="842"/>
      <c r="CD120" s="842"/>
      <c r="CE120" s="842"/>
      <c r="CF120" s="866">
        <v>53.3</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10758465</v>
      </c>
      <c r="DH120" s="842"/>
      <c r="DI120" s="842"/>
      <c r="DJ120" s="842"/>
      <c r="DK120" s="842"/>
      <c r="DL120" s="842">
        <v>9811344</v>
      </c>
      <c r="DM120" s="842"/>
      <c r="DN120" s="842"/>
      <c r="DO120" s="842"/>
      <c r="DP120" s="842"/>
      <c r="DQ120" s="842">
        <v>10322215</v>
      </c>
      <c r="DR120" s="842"/>
      <c r="DS120" s="842"/>
      <c r="DT120" s="842"/>
      <c r="DU120" s="842"/>
      <c r="DV120" s="843">
        <v>98.7</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6481864</v>
      </c>
      <c r="BR121" s="817"/>
      <c r="BS121" s="817"/>
      <c r="BT121" s="817"/>
      <c r="BU121" s="817"/>
      <c r="BV121" s="817">
        <v>6686699</v>
      </c>
      <c r="BW121" s="817"/>
      <c r="BX121" s="817"/>
      <c r="BY121" s="817"/>
      <c r="BZ121" s="817"/>
      <c r="CA121" s="817">
        <v>7027975</v>
      </c>
      <c r="CB121" s="817"/>
      <c r="CC121" s="817"/>
      <c r="CD121" s="817"/>
      <c r="CE121" s="817"/>
      <c r="CF121" s="875">
        <v>67.2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112945</v>
      </c>
      <c r="DH121" s="817"/>
      <c r="DI121" s="817"/>
      <c r="DJ121" s="817"/>
      <c r="DK121" s="817"/>
      <c r="DL121" s="817">
        <v>117719</v>
      </c>
      <c r="DM121" s="817"/>
      <c r="DN121" s="817"/>
      <c r="DO121" s="817"/>
      <c r="DP121" s="817"/>
      <c r="DQ121" s="817">
        <v>159263</v>
      </c>
      <c r="DR121" s="817"/>
      <c r="DS121" s="817"/>
      <c r="DT121" s="817"/>
      <c r="DU121" s="817"/>
      <c r="DV121" s="794">
        <v>1.5</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17821305</v>
      </c>
      <c r="BR122" s="845"/>
      <c r="BS122" s="845"/>
      <c r="BT122" s="845"/>
      <c r="BU122" s="845"/>
      <c r="BV122" s="845">
        <v>17190879</v>
      </c>
      <c r="BW122" s="845"/>
      <c r="BX122" s="845"/>
      <c r="BY122" s="845"/>
      <c r="BZ122" s="845"/>
      <c r="CA122" s="845">
        <v>16548951</v>
      </c>
      <c r="CB122" s="845"/>
      <c r="CC122" s="845"/>
      <c r="CD122" s="845"/>
      <c r="CE122" s="845"/>
      <c r="CF122" s="846">
        <v>158.19999999999999</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15643</v>
      </c>
      <c r="AB123" s="780"/>
      <c r="AC123" s="780"/>
      <c r="AD123" s="780"/>
      <c r="AE123" s="781"/>
      <c r="AF123" s="782">
        <v>15475</v>
      </c>
      <c r="AG123" s="780"/>
      <c r="AH123" s="780"/>
      <c r="AI123" s="780"/>
      <c r="AJ123" s="781"/>
      <c r="AK123" s="782">
        <v>15307</v>
      </c>
      <c r="AL123" s="780"/>
      <c r="AM123" s="780"/>
      <c r="AN123" s="780"/>
      <c r="AO123" s="781"/>
      <c r="AP123" s="824">
        <v>0.1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29035244</v>
      </c>
      <c r="BR123" s="833"/>
      <c r="BS123" s="833"/>
      <c r="BT123" s="833"/>
      <c r="BU123" s="833"/>
      <c r="BV123" s="833">
        <v>29096375</v>
      </c>
      <c r="BW123" s="833"/>
      <c r="BX123" s="833"/>
      <c r="BY123" s="833"/>
      <c r="BZ123" s="833"/>
      <c r="CA123" s="833">
        <v>29152736</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55.7</v>
      </c>
      <c r="BR124" s="831"/>
      <c r="BS124" s="831"/>
      <c r="BT124" s="831"/>
      <c r="BU124" s="831"/>
      <c r="BV124" s="831">
        <v>42.5</v>
      </c>
      <c r="BW124" s="831"/>
      <c r="BX124" s="831"/>
      <c r="BY124" s="831"/>
      <c r="BZ124" s="831"/>
      <c r="CA124" s="831">
        <v>54.8</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519767</v>
      </c>
      <c r="AB128" s="801"/>
      <c r="AC128" s="801"/>
      <c r="AD128" s="801"/>
      <c r="AE128" s="802"/>
      <c r="AF128" s="803">
        <v>506516</v>
      </c>
      <c r="AG128" s="801"/>
      <c r="AH128" s="801"/>
      <c r="AI128" s="801"/>
      <c r="AJ128" s="802"/>
      <c r="AK128" s="803">
        <v>534679</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121</v>
      </c>
      <c r="BG128" s="787"/>
      <c r="BH128" s="787"/>
      <c r="BI128" s="787"/>
      <c r="BJ128" s="787"/>
      <c r="BK128" s="787"/>
      <c r="BL128" s="810"/>
      <c r="BM128" s="786">
        <v>13.07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12306655</v>
      </c>
      <c r="AB129" s="780"/>
      <c r="AC129" s="780"/>
      <c r="AD129" s="780"/>
      <c r="AE129" s="781"/>
      <c r="AF129" s="782">
        <v>11981111</v>
      </c>
      <c r="AG129" s="780"/>
      <c r="AH129" s="780"/>
      <c r="AI129" s="780"/>
      <c r="AJ129" s="781"/>
      <c r="AK129" s="782">
        <v>11896590</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121</v>
      </c>
      <c r="BG129" s="771"/>
      <c r="BH129" s="771"/>
      <c r="BI129" s="771"/>
      <c r="BJ129" s="771"/>
      <c r="BK129" s="771"/>
      <c r="BL129" s="772"/>
      <c r="BM129" s="770">
        <v>18.07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1516476</v>
      </c>
      <c r="AB130" s="780"/>
      <c r="AC130" s="780"/>
      <c r="AD130" s="780"/>
      <c r="AE130" s="781"/>
      <c r="AF130" s="782">
        <v>1485542</v>
      </c>
      <c r="AG130" s="780"/>
      <c r="AH130" s="780"/>
      <c r="AI130" s="780"/>
      <c r="AJ130" s="781"/>
      <c r="AK130" s="782">
        <v>1435506</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10790179</v>
      </c>
      <c r="AB131" s="764"/>
      <c r="AC131" s="764"/>
      <c r="AD131" s="764"/>
      <c r="AE131" s="765"/>
      <c r="AF131" s="766">
        <v>10495569</v>
      </c>
      <c r="AG131" s="764"/>
      <c r="AH131" s="764"/>
      <c r="AI131" s="764"/>
      <c r="AJ131" s="765"/>
      <c r="AK131" s="766">
        <v>10461084</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54.8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10.34915176</v>
      </c>
      <c r="AB132" s="745"/>
      <c r="AC132" s="745"/>
      <c r="AD132" s="745"/>
      <c r="AE132" s="746"/>
      <c r="AF132" s="747">
        <v>10.556693020000001</v>
      </c>
      <c r="AG132" s="745"/>
      <c r="AH132" s="745"/>
      <c r="AI132" s="745"/>
      <c r="AJ132" s="746"/>
      <c r="AK132" s="747">
        <v>10.31938946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11.4</v>
      </c>
      <c r="AB133" s="724"/>
      <c r="AC133" s="724"/>
      <c r="AD133" s="724"/>
      <c r="AE133" s="725"/>
      <c r="AF133" s="723">
        <v>10.9</v>
      </c>
      <c r="AG133" s="724"/>
      <c r="AH133" s="724"/>
      <c r="AI133" s="724"/>
      <c r="AJ133" s="725"/>
      <c r="AK133" s="723">
        <v>10.4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KPVvFi4BBot3axmGHpQaMM5epOqWpWQxDw/IVoyspLTCbmbNK7WW/0rC5zZMw7Aq2sdKBH46bV/PdDbIabQzQ==" saltValue="WrrFCQrzIK4nfAKdDLoP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topLeftCell="A37" zoomScaleNormal="85" zoomScaleSheetLayoutView="100" workbookViewId="0">
      <selection activeCell="BG53" sqref="BG5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2tPBW2o7fQ3s6O8Hn8t7FW9hpgGKqFfk8BJ7BdqzPXJz3cwd63fvd291MksUuvTZYUxRmGp7M9Yz0dvnRUyxA==" saltValue="7pEbLSLlkREskWz3atSw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BB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z2vR5Du/HssyexFmekgvdKtzadlLTPkEiHOMv9QtlkB1iS3o+1SyRoDUmuaunRaYQc9gQ27UO2aYL4mpNtbvg==" saltValue="0l4izjFcI6eXWiWY2Yyu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J1"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3564015</v>
      </c>
      <c r="AP9" s="281">
        <v>80179</v>
      </c>
      <c r="AQ9" s="282">
        <v>90724</v>
      </c>
      <c r="AR9" s="283">
        <v>-11.6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11176</v>
      </c>
      <c r="AP10" s="284">
        <v>251</v>
      </c>
      <c r="AQ10" s="285">
        <v>11342</v>
      </c>
      <c r="AR10" s="286">
        <v>-97.8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11817</v>
      </c>
      <c r="AP11" s="284">
        <v>266</v>
      </c>
      <c r="AQ11" s="285">
        <v>1033</v>
      </c>
      <c r="AR11" s="286">
        <v>-74.2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16</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150121</v>
      </c>
      <c r="AP13" s="284">
        <v>3377</v>
      </c>
      <c r="AQ13" s="285">
        <v>3647</v>
      </c>
      <c r="AR13" s="286">
        <v>-7.4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83490</v>
      </c>
      <c r="AP14" s="284">
        <v>1878</v>
      </c>
      <c r="AQ14" s="285">
        <v>1693</v>
      </c>
      <c r="AR14" s="286">
        <v>10.9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-55766</v>
      </c>
      <c r="AP15" s="284">
        <v>-1255</v>
      </c>
      <c r="AQ15" s="285">
        <v>-4922</v>
      </c>
      <c r="AR15" s="286">
        <v>-74.5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3764853</v>
      </c>
      <c r="AP16" s="284">
        <v>84697</v>
      </c>
      <c r="AQ16" s="285">
        <v>103533</v>
      </c>
      <c r="AR16" s="286">
        <v>-18.2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8.68</v>
      </c>
      <c r="AP21" s="298">
        <v>9.17</v>
      </c>
      <c r="AQ21" s="299">
        <v>-0.49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96.9</v>
      </c>
      <c r="AP22" s="303">
        <v>97.2</v>
      </c>
      <c r="AQ22" s="304">
        <v>-0.3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2281066</v>
      </c>
      <c r="AP32" s="312">
        <v>51316</v>
      </c>
      <c r="AQ32" s="313">
        <v>59793</v>
      </c>
      <c r="AR32" s="314">
        <v>-14.2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753331</v>
      </c>
      <c r="AP35" s="312">
        <v>16947</v>
      </c>
      <c r="AQ35" s="313">
        <v>14599</v>
      </c>
      <c r="AR35" s="314">
        <v>16.100000000000001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t="s">
        <v>489</v>
      </c>
      <c r="AP36" s="312" t="s">
        <v>489</v>
      </c>
      <c r="AQ36" s="313">
        <v>2530</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15307</v>
      </c>
      <c r="AP37" s="312">
        <v>344</v>
      </c>
      <c r="AQ37" s="313">
        <v>188</v>
      </c>
      <c r="AR37" s="314">
        <v>83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v>1</v>
      </c>
      <c r="AP38" s="315">
        <v>0</v>
      </c>
      <c r="AQ38" s="316">
        <v>2</v>
      </c>
      <c r="AR38" s="304">
        <v>-100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-534679</v>
      </c>
      <c r="AP39" s="312">
        <v>-12029</v>
      </c>
      <c r="AQ39" s="313">
        <v>-4866</v>
      </c>
      <c r="AR39" s="314">
        <v>147.19999999999999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-1435506</v>
      </c>
      <c r="AP40" s="312">
        <v>-32294</v>
      </c>
      <c r="AQ40" s="313">
        <v>-49341</v>
      </c>
      <c r="AR40" s="314">
        <v>-34.5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1079520</v>
      </c>
      <c r="AP41" s="312">
        <v>24286</v>
      </c>
      <c r="AQ41" s="313">
        <v>22906</v>
      </c>
      <c r="AR41" s="314">
        <v>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4342856</v>
      </c>
      <c r="AN51" s="334">
        <v>91221</v>
      </c>
      <c r="AO51" s="335">
        <v>114.1</v>
      </c>
      <c r="AP51" s="336">
        <v>79288</v>
      </c>
      <c r="AQ51" s="337">
        <v>21.8</v>
      </c>
      <c r="AR51" s="338">
        <v>92.3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1693376</v>
      </c>
      <c r="AN52" s="342">
        <v>35569</v>
      </c>
      <c r="AO52" s="343">
        <v>71.3</v>
      </c>
      <c r="AP52" s="344">
        <v>41870</v>
      </c>
      <c r="AQ52" s="345">
        <v>9.6</v>
      </c>
      <c r="AR52" s="346">
        <v>61.7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2337256</v>
      </c>
      <c r="AN53" s="334">
        <v>49906</v>
      </c>
      <c r="AO53" s="335">
        <v>-45.3</v>
      </c>
      <c r="AP53" s="336">
        <v>84962</v>
      </c>
      <c r="AQ53" s="337">
        <v>7.2</v>
      </c>
      <c r="AR53" s="338">
        <v>-52.5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1532877</v>
      </c>
      <c r="AN54" s="342">
        <v>32731</v>
      </c>
      <c r="AO54" s="343">
        <v>-8</v>
      </c>
      <c r="AP54" s="344">
        <v>42793</v>
      </c>
      <c r="AQ54" s="345">
        <v>2.2000000000000002</v>
      </c>
      <c r="AR54" s="346">
        <v>-10.199999999999999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1941669</v>
      </c>
      <c r="AN55" s="334">
        <v>42087</v>
      </c>
      <c r="AO55" s="335">
        <v>-15.7</v>
      </c>
      <c r="AP55" s="336">
        <v>71279</v>
      </c>
      <c r="AQ55" s="337">
        <v>-16.100000000000001</v>
      </c>
      <c r="AR55" s="338">
        <v>0.4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1018891</v>
      </c>
      <c r="AN56" s="342">
        <v>22085</v>
      </c>
      <c r="AO56" s="343">
        <v>-32.5</v>
      </c>
      <c r="AP56" s="344">
        <v>36731</v>
      </c>
      <c r="AQ56" s="345">
        <v>-14.2</v>
      </c>
      <c r="AR56" s="346">
        <v>-18.3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2375735</v>
      </c>
      <c r="AN57" s="334">
        <v>52530</v>
      </c>
      <c r="AO57" s="335">
        <v>24.8</v>
      </c>
      <c r="AP57" s="336">
        <v>74994</v>
      </c>
      <c r="AQ57" s="337">
        <v>5.2</v>
      </c>
      <c r="AR57" s="338">
        <v>19.600000000000001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1277668</v>
      </c>
      <c r="AN58" s="342">
        <v>28251</v>
      </c>
      <c r="AO58" s="343">
        <v>27.9</v>
      </c>
      <c r="AP58" s="344">
        <v>36188</v>
      </c>
      <c r="AQ58" s="345">
        <v>-1.5</v>
      </c>
      <c r="AR58" s="346">
        <v>29.4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3694580</v>
      </c>
      <c r="AN59" s="334">
        <v>83116</v>
      </c>
      <c r="AO59" s="335">
        <v>58.2</v>
      </c>
      <c r="AP59" s="336">
        <v>71849</v>
      </c>
      <c r="AQ59" s="337">
        <v>-4.2</v>
      </c>
      <c r="AR59" s="338">
        <v>62.4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3011664</v>
      </c>
      <c r="AN60" s="342">
        <v>67752</v>
      </c>
      <c r="AO60" s="343">
        <v>139.80000000000001</v>
      </c>
      <c r="AP60" s="344">
        <v>36144</v>
      </c>
      <c r="AQ60" s="345">
        <v>-0.1</v>
      </c>
      <c r="AR60" s="346">
        <v>139.9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2938419</v>
      </c>
      <c r="AN61" s="349">
        <v>63772</v>
      </c>
      <c r="AO61" s="350">
        <v>27.2</v>
      </c>
      <c r="AP61" s="351">
        <v>76474</v>
      </c>
      <c r="AQ61" s="352">
        <v>2.8</v>
      </c>
      <c r="AR61" s="338">
        <v>24.4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1706895</v>
      </c>
      <c r="AN62" s="342">
        <v>37278</v>
      </c>
      <c r="AO62" s="343">
        <v>39.700000000000003</v>
      </c>
      <c r="AP62" s="344">
        <v>38745</v>
      </c>
      <c r="AQ62" s="345">
        <v>-0.8</v>
      </c>
      <c r="AR62" s="346">
        <v>40.5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wVLYnyjV8CZEhjuG9eMqTuMYJNSmSkeAYxVz8eM51v6ctQ5ATkQH1+Huyi8z9TCdsAuyQHbasNlx8rvLyv2e0Q==" saltValue="fgAPDtd/orFzxlVd6K+V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Q1" zoomScale="80" zoomScaleNormal="80" zoomScaleSheetLayoutView="55" workbookViewId="0">
      <selection activeCell="DS104" sqref="DS104"/>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0" spans="125:125" ht="13.5" hidden="1" customHeight="1" x14ac:dyDescent="0.2"/>
    <row r="121" spans="125:125" ht="13.5" hidden="1" customHeight="1" x14ac:dyDescent="0.2">
      <c r="DU121" s="259"/>
    </row>
  </sheetData>
  <sheetProtection algorithmName="SHA-512" hashValue="XfXaFBIstY0waZCACGoErcmP1VqUYDCTd6LocxBHBc0oaS378gmUZ1NY9qU94Ym7DGKLwcC+MLRl6DLETvVqyw==" saltValue="JkUuNRS9jcM7AP4jAxO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L1" zoomScale="90" zoomScaleNormal="90" zoomScaleSheetLayoutView="55" workbookViewId="0">
      <selection activeCell="CX102" sqref="CX102"/>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8r+hfMckLzZC65xoE9FVNRY0b26JszeQhWTsnKnU85wGzWlOwoLXrlBnV7P71QRNBHsfwVqYRFwB1jEplpa6DA==" saltValue="S8T0W3EIqEDR1Rt1Rh7O5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60" zoomScaleNormal="60" zoomScaleSheetLayoutView="100" workbookViewId="0">
      <selection activeCell="P45" sqref="P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2.2200000000000002</v>
      </c>
      <c r="G47" s="12">
        <v>4.78</v>
      </c>
      <c r="H47" s="12">
        <v>9.43</v>
      </c>
      <c r="I47" s="12">
        <v>9.75</v>
      </c>
      <c r="J47" s="13">
        <v>10.66</v>
      </c>
    </row>
    <row r="48" spans="2:10" ht="57.75" customHeight="1" x14ac:dyDescent="0.2">
      <c r="B48" s="14"/>
      <c r="C48" s="1141" t="s">
        <v>4</v>
      </c>
      <c r="D48" s="1141"/>
      <c r="E48" s="1142"/>
      <c r="F48" s="15">
        <v>3.88</v>
      </c>
      <c r="G48" s="16">
        <v>6.43</v>
      </c>
      <c r="H48" s="16">
        <v>6.94</v>
      </c>
      <c r="I48" s="16">
        <v>6.17</v>
      </c>
      <c r="J48" s="17">
        <v>6.59</v>
      </c>
    </row>
    <row r="49" spans="2:10" ht="57.75" customHeight="1" thickBot="1" x14ac:dyDescent="0.25">
      <c r="B49" s="18"/>
      <c r="C49" s="1143" t="s">
        <v>5</v>
      </c>
      <c r="D49" s="1143"/>
      <c r="E49" s="1144"/>
      <c r="F49" s="19">
        <v>0.48</v>
      </c>
      <c r="G49" s="20">
        <v>5.26</v>
      </c>
      <c r="H49" s="20">
        <v>5.69</v>
      </c>
      <c r="I49" s="20" t="s">
        <v>532</v>
      </c>
      <c r="J49" s="21">
        <v>1.22</v>
      </c>
    </row>
    <row r="50" spans="2:10" ht="13.2" x14ac:dyDescent="0.2"/>
  </sheetData>
  <sheetProtection algorithmName="SHA-512" hashValue="MdZk406lL1sr4eG5k0pr9QOyTFf+7KLtlBi021mWfyJC4rAtnbql7rhegpz6q0Lt5NZJxxe050UDYUmnX6sNEg==" saltValue="oerM/sSue2cxu+D2c+5M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2025-02-19T00:01:03Z</dcterms:created>
  <dcterms:modified xsi:type="dcterms:W3CDTF">2025-03-19T00:29:18Z</dcterms:modified>
  <cp:category/>
</cp:coreProperties>
</file>