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Z:\財政Ｇからの転送（照会・通知等）\R4年度\R5.1.23 公営企業に係る経営比較分析表（令和３年度決算）の分析等について（依頼）\報告用\"/>
    </mc:Choice>
  </mc:AlternateContent>
  <xr:revisionPtr revIDLastSave="0" documentId="13_ncr:1_{CFA6C96E-A0BA-4234-A9B6-22C76B607B1F}" xr6:coauthVersionLast="46" xr6:coauthVersionMax="46" xr10:uidLastSave="{00000000-0000-0000-0000-000000000000}"/>
  <workbookProtection workbookAlgorithmName="SHA-512" workbookHashValue="kOCzJAncBTVDP0u2lWOQIFfwgWFuU2zvLPOaR9OyfT3ysPA90jIPSTYVRBRVA2+Ll/MNjhskJs7DuLpKLKlcIQ==" workbookSaltValue="9HPCt0eFFBiMkXxfvH7OUQ==" workbookSpinCount="100000" lockStructure="1"/>
  <bookViews>
    <workbookView xWindow="4410" yWindow="690" windowWidth="25695" windowHeight="143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I8" i="4"/>
  <c r="B6" i="4"/>
</calcChain>
</file>

<file path=xl/sharedStrings.xml><?xml version="1.0" encoding="utf-8"?>
<sst xmlns="http://schemas.openxmlformats.org/spreadsheetml/2006/main" count="271" uniqueCount="113">
  <si>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</si>
  <si>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</si>
  <si>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</si>
  <si>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</si>
  <si>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</si>
  <si>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</si>
  <si>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</si>
  <si>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</si>
  <si>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</si>
  <si>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</si>
  <si>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</si>
  <si>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</si>
  <si>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</si>
  <si>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</si>
  <si>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</si>
  <si>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</si>
  <si>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</si>
  <si>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</si>
  <si>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</si>
  <si>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</si>
  <si>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</si>
  <si>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</si>
  <si>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</si>
  <si>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</si>
  <si>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</si>
  <si>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</si>
  <si>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</si>
  <si>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</si>
  <si>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</si>
  <si>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</si>
  <si>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</si>
  <si>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</si>
  <si>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</si>
  <si>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</si>
  <si>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</si>
  <si>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</si>
  <si>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</si>
  <si>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</si>
  <si>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</si>
  <si>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</si>
  <si>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</si>
  <si>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</si>
  <si>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</si>
  <si>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</si>
  <si>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</si>
  <si>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</si>
  <si>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</si>
  <si>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</si>
  <si>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</si>
  <si>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</si>
  <si>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</si>
  <si>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</si>
  <si>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</si>
  <si>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</si>
  <si>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</si>
  <si>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</si>
  <si>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</si>
  <si>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</si>
  <si>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</si>
  <si>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</si>
  <si>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</si>
  <si>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</si>
  <si>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</si>
  <si>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</si>
  <si>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</si>
  <si>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</si>
  <si>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</si>
  <si>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</si>
  <si>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</si>
  <si>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</si>
  <si>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</si>
  <si>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</si>
  <si>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</si>
  <si>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</si>
  <si>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</si>
  <si>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</si>
  <si>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</si>
  <si>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</si>
  <si>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</si>
  <si>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</si>
  <si>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</si>
  <si>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</si>
  <si>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</si>
  <si>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</si>
  <si>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</si>
  <si>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</si>
  <si>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</si>
  <si>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</si>
  <si>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</si>
  <si>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</si>
  <si>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</si>
  <si>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</si>
  <si>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</si>
  <si>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登別市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</si>
  <si>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</si>
  <si>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</si>
  <si>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</si>
  <si>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</si>
  <si>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</si>
  <si>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</si>
  <si>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</si>
  <si>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</si>
  <si>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</si>
  <si>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</si>
  <si>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</si>
  <si>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</si>
  <si>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</si>
  <si>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</si>
  <si>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</si>
  <si>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</si>
  <si>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類似団体と比較すると下回ってはいるが、今後、耐用年数を迎える施設が多数ある。
②管路経年化率
　類似団体と比較すると高い状態であり、約半分が耐用年数を超えている管路である。
③管路更新率
　令和３年度は、管路の敷設工事等を行っていないため、更新率は０である。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4" eb="26">
      <t>シタマワ</t>
    </rPh>
    <rPh sb="33" eb="35">
      <t>コンゴ</t>
    </rPh>
    <rPh sb="36" eb="38">
      <t>タイヨウ</t>
    </rPh>
    <rPh sb="38" eb="40">
      <t>ネンスウ</t>
    </rPh>
    <rPh sb="41" eb="42">
      <t>ムカ</t>
    </rPh>
    <rPh sb="44" eb="46">
      <t>シセツ</t>
    </rPh>
    <rPh sb="47" eb="49">
      <t>タスウ</t>
    </rPh>
    <rPh sb="72" eb="73">
      <t>タカ</t>
    </rPh>
    <rPh sb="74" eb="76">
      <t>ジョウタイ</t>
    </rPh>
    <rPh sb="80" eb="83">
      <t>ヤクハンブン</t>
    </rPh>
    <rPh sb="89" eb="90">
      <t>コ</t>
    </rPh>
    <rPh sb="94" eb="96">
      <t>カンロ</t>
    </rPh>
    <rPh sb="102" eb="104">
      <t>カンロ</t>
    </rPh>
    <rPh sb="104" eb="106">
      <t>コウシン</t>
    </rPh>
    <rPh sb="106" eb="107">
      <t>リツ</t>
    </rPh>
    <rPh sb="109" eb="111">
      <t>レイワ</t>
    </rPh>
    <rPh sb="112" eb="114">
      <t>ネンド</t>
    </rPh>
    <rPh sb="116" eb="118">
      <t>カンロ</t>
    </rPh>
    <rPh sb="119" eb="121">
      <t>フセツ</t>
    </rPh>
    <rPh sb="121" eb="123">
      <t>コウジ</t>
    </rPh>
    <rPh sb="123" eb="124">
      <t>トウ</t>
    </rPh>
    <rPh sb="125" eb="126">
      <t>オコナ</t>
    </rPh>
    <rPh sb="134" eb="136">
      <t>コウシン</t>
    </rPh>
    <rPh sb="136" eb="137">
      <t>リツ</t>
    </rPh>
    <phoneticPr fontId="4"/>
  </si>
  <si>
    <t>①経常収支比率
　100％を下回っており料金収入だけでは、必要な財源を確保出来ていない状態である。
②累積欠損金比率
　今後も毎年欠損金が発生する見込みであり、経営の健全性に課題がある状態である。
③流動比率
　100％を下回っており、1年以内に支払うべき負債を賄えていない状態である。
④企業債残高対給水収益比率
　類似団体よりも下回っているが、全国平均と比較するとかなり高い状態であり、今後の施設整備に伴う企業債の利用によって、数値の上昇が見込まれる。
⑤料金回収率
　100％を大きく下回っており、給水にかかる費用を料金で賄えていない状態である。
⑥給水原価
　類似団体よりは低いが、全国平均と比較すると、高い状態である。
⑦施設利用率
　類似団体と同程度の数値であるが、全国平均と比較すると低い状態であり、施設を有効的に利用できていないと考えられる。
⑧有収率
　類似団体と同程度の数値であるが、依然として給水される水量が収益に結びついていない状態である。</t>
    <rPh sb="1" eb="3">
      <t>ケイジョウ</t>
    </rPh>
    <rPh sb="3" eb="5">
      <t>シュウシ</t>
    </rPh>
    <rPh sb="5" eb="7">
      <t>ヒリツ</t>
    </rPh>
    <rPh sb="14" eb="16">
      <t>シタマワ</t>
    </rPh>
    <rPh sb="20" eb="22">
      <t>リョウキン</t>
    </rPh>
    <rPh sb="22" eb="24">
      <t>シュウニュウ</t>
    </rPh>
    <rPh sb="29" eb="31">
      <t>ヒツヨウ</t>
    </rPh>
    <rPh sb="32" eb="34">
      <t>ザイゲン</t>
    </rPh>
    <rPh sb="35" eb="37">
      <t>カクホ</t>
    </rPh>
    <rPh sb="37" eb="39">
      <t>デキ</t>
    </rPh>
    <rPh sb="43" eb="45">
      <t>ジョウタイ</t>
    </rPh>
    <rPh sb="60" eb="62">
      <t>コンゴ</t>
    </rPh>
    <rPh sb="63" eb="65">
      <t>マイトシ</t>
    </rPh>
    <rPh sb="65" eb="68">
      <t>ケッソンキン</t>
    </rPh>
    <rPh sb="69" eb="71">
      <t>ハッセイ</t>
    </rPh>
    <rPh sb="73" eb="75">
      <t>ミコ</t>
    </rPh>
    <rPh sb="80" eb="82">
      <t>ケイエイ</t>
    </rPh>
    <rPh sb="83" eb="86">
      <t>ケンゼンセイ</t>
    </rPh>
    <rPh sb="87" eb="89">
      <t>カダイ</t>
    </rPh>
    <rPh sb="100" eb="102">
      <t>リュウドウ</t>
    </rPh>
    <rPh sb="102" eb="104">
      <t>ヒリツ</t>
    </rPh>
    <rPh sb="111" eb="113">
      <t>シタマワ</t>
    </rPh>
    <rPh sb="119" eb="120">
      <t>ネン</t>
    </rPh>
    <rPh sb="120" eb="122">
      <t>イナイ</t>
    </rPh>
    <rPh sb="123" eb="125">
      <t>シハラ</t>
    </rPh>
    <rPh sb="128" eb="130">
      <t>フサイ</t>
    </rPh>
    <rPh sb="131" eb="132">
      <t>マカナ</t>
    </rPh>
    <rPh sb="137" eb="139">
      <t>ジョウタイ</t>
    </rPh>
    <rPh sb="145" eb="147">
      <t>キギョウ</t>
    </rPh>
    <rPh sb="147" eb="148">
      <t>サイ</t>
    </rPh>
    <rPh sb="148" eb="150">
      <t>ザンダカ</t>
    </rPh>
    <rPh sb="150" eb="151">
      <t>タイ</t>
    </rPh>
    <rPh sb="151" eb="153">
      <t>キュウスイ</t>
    </rPh>
    <rPh sb="153" eb="155">
      <t>シュウエキ</t>
    </rPh>
    <rPh sb="155" eb="157">
      <t>ヒリツ</t>
    </rPh>
    <rPh sb="159" eb="161">
      <t>ルイジ</t>
    </rPh>
    <rPh sb="161" eb="163">
      <t>ダンタイ</t>
    </rPh>
    <rPh sb="166" eb="168">
      <t>シタマワ</t>
    </rPh>
    <rPh sb="174" eb="176">
      <t>ゼンコク</t>
    </rPh>
    <rPh sb="176" eb="178">
      <t>ヘイキン</t>
    </rPh>
    <rPh sb="179" eb="181">
      <t>ヒカク</t>
    </rPh>
    <rPh sb="187" eb="188">
      <t>タカ</t>
    </rPh>
    <rPh sb="189" eb="191">
      <t>ジョウタイ</t>
    </rPh>
    <rPh sb="195" eb="197">
      <t>コンゴ</t>
    </rPh>
    <rPh sb="198" eb="202">
      <t>シセツセイビ</t>
    </rPh>
    <rPh sb="203" eb="204">
      <t>トモナ</t>
    </rPh>
    <rPh sb="205" eb="208">
      <t>キギョウサイ</t>
    </rPh>
    <rPh sb="209" eb="211">
      <t>リヨウ</t>
    </rPh>
    <rPh sb="216" eb="218">
      <t>スウチ</t>
    </rPh>
    <rPh sb="219" eb="221">
      <t>ジョウショウ</t>
    </rPh>
    <rPh sb="222" eb="224">
      <t>ミコ</t>
    </rPh>
    <rPh sb="230" eb="232">
      <t>リョウキン</t>
    </rPh>
    <rPh sb="232" eb="234">
      <t>カイシュウ</t>
    </rPh>
    <rPh sb="234" eb="235">
      <t>リツ</t>
    </rPh>
    <rPh sb="242" eb="243">
      <t>オオ</t>
    </rPh>
    <rPh sb="245" eb="247">
      <t>シタマワ</t>
    </rPh>
    <rPh sb="252" eb="254">
      <t>キュウスイ</t>
    </rPh>
    <rPh sb="258" eb="260">
      <t>ヒヨウ</t>
    </rPh>
    <rPh sb="261" eb="263">
      <t>リョウキン</t>
    </rPh>
    <rPh sb="264" eb="265">
      <t>マカナ</t>
    </rPh>
    <rPh sb="270" eb="272">
      <t>ジョウタイ</t>
    </rPh>
    <rPh sb="291" eb="292">
      <t>ヒク</t>
    </rPh>
    <rPh sb="295" eb="297">
      <t>ゼンコク</t>
    </rPh>
    <rPh sb="297" eb="299">
      <t>ヘイキン</t>
    </rPh>
    <rPh sb="316" eb="318">
      <t>シセツ</t>
    </rPh>
    <rPh sb="318" eb="321">
      <t>リヨウリツ</t>
    </rPh>
    <rPh sb="323" eb="325">
      <t>ルイジ</t>
    </rPh>
    <rPh sb="325" eb="327">
      <t>ダンタイ</t>
    </rPh>
    <rPh sb="328" eb="331">
      <t>ドウテイド</t>
    </rPh>
    <rPh sb="332" eb="334">
      <t>スウチ</t>
    </rPh>
    <rPh sb="339" eb="341">
      <t>ゼンコク</t>
    </rPh>
    <rPh sb="341" eb="343">
      <t>ヘイキン</t>
    </rPh>
    <rPh sb="344" eb="346">
      <t>ヒカク</t>
    </rPh>
    <rPh sb="349" eb="350">
      <t>ヒク</t>
    </rPh>
    <rPh sb="351" eb="353">
      <t>ジョウタイ</t>
    </rPh>
    <rPh sb="357" eb="359">
      <t>シセツ</t>
    </rPh>
    <rPh sb="360" eb="362">
      <t>ユウコウ</t>
    </rPh>
    <rPh sb="362" eb="363">
      <t>テキ</t>
    </rPh>
    <rPh sb="364" eb="366">
      <t>リヨウ</t>
    </rPh>
    <rPh sb="373" eb="374">
      <t>カンガ</t>
    </rPh>
    <rPh sb="381" eb="382">
      <t>ユウ</t>
    </rPh>
    <rPh sb="382" eb="383">
      <t>シュウ</t>
    </rPh>
    <rPh sb="383" eb="384">
      <t>リツ</t>
    </rPh>
    <rPh sb="386" eb="388">
      <t>ルイジ</t>
    </rPh>
    <rPh sb="388" eb="390">
      <t>ダンタイ</t>
    </rPh>
    <rPh sb="393" eb="394">
      <t>ド</t>
    </rPh>
    <rPh sb="395" eb="397">
      <t>スウチ</t>
    </rPh>
    <rPh sb="402" eb="404">
      <t>イゼン</t>
    </rPh>
    <rPh sb="407" eb="409">
      <t>キュウスイ</t>
    </rPh>
    <rPh sb="412" eb="414">
      <t>スイリョウ</t>
    </rPh>
    <rPh sb="415" eb="417">
      <t>シュウエキ</t>
    </rPh>
    <rPh sb="418" eb="419">
      <t>ムス</t>
    </rPh>
    <rPh sb="426" eb="428">
      <t>ジョウタイ</t>
    </rPh>
    <phoneticPr fontId="4"/>
  </si>
  <si>
    <t>　経営状況は料金収入だけでは経営出来ず、不足分を一般会計からの繰入金等により経営を行っているが、老朽施設が多く、更新等の工事を控えている。
　これらの状況に対応するため、令和元年度から２年毎、３段階で料金改定を行っており、令和2年度から経常収支比率や料金回収率の上昇が見られる。
　しかしながら、この改定では、一般会計からの基準外繰入金の減少するものの、料金収入だけでは経営できない状況は改善されない。
　このことから、今後も経営改善や純損失改善の手法の検討を行いつつ、安定した経営ができるよう努めていかなければならないと考えている。</t>
    <rPh sb="1" eb="3">
      <t>ケイエイ</t>
    </rPh>
    <rPh sb="3" eb="5">
      <t>ジョウキョウ</t>
    </rPh>
    <rPh sb="6" eb="8">
      <t>リョウキン</t>
    </rPh>
    <rPh sb="8" eb="10">
      <t>シュウニュウ</t>
    </rPh>
    <rPh sb="14" eb="16">
      <t>ケイエイ</t>
    </rPh>
    <rPh sb="16" eb="18">
      <t>デキ</t>
    </rPh>
    <rPh sb="20" eb="23">
      <t>フソクブン</t>
    </rPh>
    <rPh sb="24" eb="26">
      <t>イッパン</t>
    </rPh>
    <rPh sb="26" eb="28">
      <t>カイケイ</t>
    </rPh>
    <rPh sb="31" eb="33">
      <t>クリイレ</t>
    </rPh>
    <rPh sb="33" eb="34">
      <t>キン</t>
    </rPh>
    <rPh sb="34" eb="35">
      <t>トウ</t>
    </rPh>
    <rPh sb="38" eb="40">
      <t>ケイエイ</t>
    </rPh>
    <rPh sb="41" eb="42">
      <t>オコナ</t>
    </rPh>
    <rPh sb="48" eb="50">
      <t>ロウキュウ</t>
    </rPh>
    <rPh sb="50" eb="52">
      <t>シセツ</t>
    </rPh>
    <rPh sb="53" eb="54">
      <t>オオ</t>
    </rPh>
    <rPh sb="56" eb="59">
      <t>コウシントウ</t>
    </rPh>
    <rPh sb="60" eb="62">
      <t>コウジ</t>
    </rPh>
    <rPh sb="63" eb="64">
      <t>ヒカ</t>
    </rPh>
    <rPh sb="75" eb="77">
      <t>ジョウキョウ</t>
    </rPh>
    <rPh sb="78" eb="80">
      <t>タイオウ</t>
    </rPh>
    <rPh sb="93" eb="94">
      <t>ネン</t>
    </rPh>
    <rPh sb="94" eb="95">
      <t>ゴト</t>
    </rPh>
    <rPh sb="97" eb="99">
      <t>ダンカイ</t>
    </rPh>
    <rPh sb="100" eb="102">
      <t>リョウキン</t>
    </rPh>
    <rPh sb="102" eb="104">
      <t>カイテイ</t>
    </rPh>
    <rPh sb="105" eb="106">
      <t>オコナ</t>
    </rPh>
    <rPh sb="111" eb="113">
      <t>レイワ</t>
    </rPh>
    <rPh sb="114" eb="116">
      <t>ネンド</t>
    </rPh>
    <rPh sb="118" eb="124">
      <t>ケイジョウシュウシヒリツ</t>
    </rPh>
    <rPh sb="125" eb="127">
      <t>リョウキン</t>
    </rPh>
    <rPh sb="127" eb="130">
      <t>カイシュウリツ</t>
    </rPh>
    <rPh sb="131" eb="133">
      <t>ジョウショウ</t>
    </rPh>
    <rPh sb="134" eb="135">
      <t>ミ</t>
    </rPh>
    <rPh sb="150" eb="152">
      <t>カイテイ</t>
    </rPh>
    <rPh sb="155" eb="157">
      <t>イッパン</t>
    </rPh>
    <rPh sb="157" eb="159">
      <t>カイケイ</t>
    </rPh>
    <rPh sb="162" eb="164">
      <t>キジュン</t>
    </rPh>
    <rPh sb="164" eb="165">
      <t>ガイ</t>
    </rPh>
    <rPh sb="165" eb="167">
      <t>クリイレ</t>
    </rPh>
    <rPh sb="167" eb="168">
      <t>キン</t>
    </rPh>
    <rPh sb="169" eb="171">
      <t>ゲンショウ</t>
    </rPh>
    <rPh sb="177" eb="179">
      <t>リョウキン</t>
    </rPh>
    <rPh sb="179" eb="181">
      <t>シュウニュウ</t>
    </rPh>
    <rPh sb="185" eb="187">
      <t>ケイエイ</t>
    </rPh>
    <rPh sb="191" eb="193">
      <t>ジョウキョウ</t>
    </rPh>
    <rPh sb="194" eb="196">
      <t>カイゼン</t>
    </rPh>
    <rPh sb="213" eb="215">
      <t>ケイエイ</t>
    </rPh>
    <rPh sb="215" eb="217">
      <t>カイゼン</t>
    </rPh>
    <rPh sb="218" eb="219">
      <t>ジュン</t>
    </rPh>
    <rPh sb="219" eb="221">
      <t>ソンシツ</t>
    </rPh>
    <rPh sb="221" eb="223">
      <t>カイゼン</t>
    </rPh>
    <rPh sb="224" eb="226">
      <t>シュホウ</t>
    </rPh>
    <rPh sb="227" eb="229">
      <t>ケントウ</t>
    </rPh>
    <rPh sb="230" eb="23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</si>
</sst>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0.6</c:v>
                </c:pt>
                <c:pt idx="3" formatCode="#,##0.00;&quot;△&quot;#,##0.00">
                  <c:v>0</c:v>
                </c:pt>
                <c:pt idx="4" formatCode="#,##0.00;&quot;△&quot;#,##0.00">
                  <c:v>0</c:v>
                </c:pt>
              </c:numCache>
            </c:numRef>
          </c:val>
          <c:extLst>
            <c:ext xmlns:c16="http://schemas.microsoft.com/office/drawing/2014/chart" uri="{C3380CC4-5D6E-409C-BE32-E72D297353CC}">
              <c16:uniqueId val="{00000000-16FE-4314-8DD4-EB68A9993D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0.25</c:v>
                </c:pt>
                <c:pt idx="3">
                  <c:v>0.96</c:v>
                </c:pt>
                <c:pt idx="4">
                  <c:v>0.37</c:v>
                </c:pt>
              </c:numCache>
            </c:numRef>
          </c:val>
          <c:smooth val="0"/>
          <c:extLst>
            <c:ext xmlns:c16="http://schemas.microsoft.com/office/drawing/2014/chart" uri="{C3380CC4-5D6E-409C-BE32-E72D297353CC}">
              <c16:uniqueId val="{00000001-16FE-4314-8DD4-EB68A9993D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65.83</c:v>
                </c:pt>
                <c:pt idx="3">
                  <c:v>48.68</c:v>
                </c:pt>
                <c:pt idx="4">
                  <c:v>48.26</c:v>
                </c:pt>
              </c:numCache>
            </c:numRef>
          </c:val>
          <c:extLst>
            <c:ext xmlns:c16="http://schemas.microsoft.com/office/drawing/2014/chart" uri="{C3380CC4-5D6E-409C-BE32-E72D297353CC}">
              <c16:uniqueId val="{00000000-06FE-426F-9348-1C83FA9FE5C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49.65</c:v>
                </c:pt>
                <c:pt idx="3">
                  <c:v>51.52</c:v>
                </c:pt>
                <c:pt idx="4">
                  <c:v>48.75</c:v>
                </c:pt>
              </c:numCache>
            </c:numRef>
          </c:val>
          <c:smooth val="0"/>
          <c:extLst>
            <c:ext xmlns:c16="http://schemas.microsoft.com/office/drawing/2014/chart" uri="{C3380CC4-5D6E-409C-BE32-E72D297353CC}">
              <c16:uniqueId val="{00000001-06FE-426F-9348-1C83FA9FE5C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47.62</c:v>
                </c:pt>
                <c:pt idx="3">
                  <c:v>59.81</c:v>
                </c:pt>
                <c:pt idx="4">
                  <c:v>60.6</c:v>
                </c:pt>
              </c:numCache>
            </c:numRef>
          </c:val>
          <c:extLst>
            <c:ext xmlns:c16="http://schemas.microsoft.com/office/drawing/2014/chart" uri="{C3380CC4-5D6E-409C-BE32-E72D297353CC}">
              <c16:uniqueId val="{00000000-D61E-44FA-8052-1EF888470E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64.03</c:v>
                </c:pt>
                <c:pt idx="3">
                  <c:v>61.29</c:v>
                </c:pt>
                <c:pt idx="4">
                  <c:v>60.88</c:v>
                </c:pt>
              </c:numCache>
            </c:numRef>
          </c:val>
          <c:smooth val="0"/>
          <c:extLst>
            <c:ext xmlns:c16="http://schemas.microsoft.com/office/drawing/2014/chart" uri="{C3380CC4-5D6E-409C-BE32-E72D297353CC}">
              <c16:uniqueId val="{00000001-D61E-44FA-8052-1EF888470E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65.98</c:v>
                </c:pt>
                <c:pt idx="3">
                  <c:v>71.33</c:v>
                </c:pt>
                <c:pt idx="4">
                  <c:v>75.22</c:v>
                </c:pt>
              </c:numCache>
            </c:numRef>
          </c:val>
          <c:extLst>
            <c:ext xmlns:c16="http://schemas.microsoft.com/office/drawing/2014/chart" uri="{C3380CC4-5D6E-409C-BE32-E72D297353CC}">
              <c16:uniqueId val="{00000000-3C38-4B7E-B85F-815C8F40B7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88.54</c:v>
                </c:pt>
                <c:pt idx="3">
                  <c:v>97.61</c:v>
                </c:pt>
                <c:pt idx="4">
                  <c:v>98.78</c:v>
                </c:pt>
              </c:numCache>
            </c:numRef>
          </c:val>
          <c:smooth val="0"/>
          <c:extLst>
            <c:ext xmlns:c16="http://schemas.microsoft.com/office/drawing/2014/chart" uri="{C3380CC4-5D6E-409C-BE32-E72D297353CC}">
              <c16:uniqueId val="{00000001-3C38-4B7E-B85F-815C8F40B7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9.67</c:v>
                </c:pt>
                <c:pt idx="3">
                  <c:v>14.56</c:v>
                </c:pt>
                <c:pt idx="4">
                  <c:v>18.86</c:v>
                </c:pt>
              </c:numCache>
            </c:numRef>
          </c:val>
          <c:extLst>
            <c:ext xmlns:c16="http://schemas.microsoft.com/office/drawing/2014/chart" uri="{C3380CC4-5D6E-409C-BE32-E72D297353CC}">
              <c16:uniqueId val="{00000000-0021-4B96-B8BA-D84C6BA5A1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29.03</c:v>
                </c:pt>
                <c:pt idx="3">
                  <c:v>24.16</c:v>
                </c:pt>
                <c:pt idx="4">
                  <c:v>29.81</c:v>
                </c:pt>
              </c:numCache>
            </c:numRef>
          </c:val>
          <c:smooth val="0"/>
          <c:extLst>
            <c:ext xmlns:c16="http://schemas.microsoft.com/office/drawing/2014/chart" uri="{C3380CC4-5D6E-409C-BE32-E72D297353CC}">
              <c16:uniqueId val="{00000001-0021-4B96-B8BA-D84C6BA5A1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44.63</c:v>
                </c:pt>
                <c:pt idx="3">
                  <c:v>44.63</c:v>
                </c:pt>
                <c:pt idx="4">
                  <c:v>51.62</c:v>
                </c:pt>
              </c:numCache>
            </c:numRef>
          </c:val>
          <c:extLst>
            <c:ext xmlns:c16="http://schemas.microsoft.com/office/drawing/2014/chart" uri="{C3380CC4-5D6E-409C-BE32-E72D297353CC}">
              <c16:uniqueId val="{00000000-A92A-4275-AF53-D3742C5595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11.18</c:v>
                </c:pt>
                <c:pt idx="3">
                  <c:v>18.829999999999998</c:v>
                </c:pt>
                <c:pt idx="4">
                  <c:v>18.05</c:v>
                </c:pt>
              </c:numCache>
            </c:numRef>
          </c:val>
          <c:smooth val="0"/>
          <c:extLst>
            <c:ext xmlns:c16="http://schemas.microsoft.com/office/drawing/2014/chart" uri="{C3380CC4-5D6E-409C-BE32-E72D297353CC}">
              <c16:uniqueId val="{00000001-A92A-4275-AF53-D3742C5595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179.55</c:v>
                </c:pt>
                <c:pt idx="3">
                  <c:v>254.86</c:v>
                </c:pt>
                <c:pt idx="4">
                  <c:v>320.94</c:v>
                </c:pt>
              </c:numCache>
            </c:numRef>
          </c:val>
          <c:extLst>
            <c:ext xmlns:c16="http://schemas.microsoft.com/office/drawing/2014/chart" uri="{C3380CC4-5D6E-409C-BE32-E72D297353CC}">
              <c16:uniqueId val="{00000000-3917-4B26-9703-C28A3D1D58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163.30000000000001</c:v>
                </c:pt>
                <c:pt idx="3">
                  <c:v>143.65</c:v>
                </c:pt>
                <c:pt idx="4">
                  <c:v>155.82</c:v>
                </c:pt>
              </c:numCache>
            </c:numRef>
          </c:val>
          <c:smooth val="0"/>
          <c:extLst>
            <c:ext xmlns:c16="http://schemas.microsoft.com/office/drawing/2014/chart" uri="{C3380CC4-5D6E-409C-BE32-E72D297353CC}">
              <c16:uniqueId val="{00000001-3917-4B26-9703-C28A3D1D58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49.56</c:v>
                </c:pt>
                <c:pt idx="3">
                  <c:v>35.85</c:v>
                </c:pt>
                <c:pt idx="4">
                  <c:v>34.32</c:v>
                </c:pt>
              </c:numCache>
            </c:numRef>
          </c:val>
          <c:extLst>
            <c:ext xmlns:c16="http://schemas.microsoft.com/office/drawing/2014/chart" uri="{C3380CC4-5D6E-409C-BE32-E72D297353CC}">
              <c16:uniqueId val="{00000000-4945-45E5-915C-F46EEB74F2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86.33</c:v>
                </c:pt>
                <c:pt idx="3">
                  <c:v>94.01</c:v>
                </c:pt>
                <c:pt idx="4">
                  <c:v>111.08</c:v>
                </c:pt>
              </c:numCache>
            </c:numRef>
          </c:val>
          <c:smooth val="0"/>
          <c:extLst>
            <c:ext xmlns:c16="http://schemas.microsoft.com/office/drawing/2014/chart" uri="{C3380CC4-5D6E-409C-BE32-E72D297353CC}">
              <c16:uniqueId val="{00000001-4945-45E5-915C-F46EEB74F2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1630.53</c:v>
                </c:pt>
                <c:pt idx="3">
                  <c:v>1451.29</c:v>
                </c:pt>
                <c:pt idx="4">
                  <c:v>1373.52</c:v>
                </c:pt>
              </c:numCache>
            </c:numRef>
          </c:val>
          <c:extLst>
            <c:ext xmlns:c16="http://schemas.microsoft.com/office/drawing/2014/chart" uri="{C3380CC4-5D6E-409C-BE32-E72D297353CC}">
              <c16:uniqueId val="{00000000-B636-4041-85EF-00B43641F6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1077.8499999999999</c:v>
                </c:pt>
                <c:pt idx="3">
                  <c:v>1421.84</c:v>
                </c:pt>
                <c:pt idx="4">
                  <c:v>1596.62</c:v>
                </c:pt>
              </c:numCache>
            </c:numRef>
          </c:val>
          <c:smooth val="0"/>
          <c:extLst>
            <c:ext xmlns:c16="http://schemas.microsoft.com/office/drawing/2014/chart" uri="{C3380CC4-5D6E-409C-BE32-E72D297353CC}">
              <c16:uniqueId val="{00000001-B636-4041-85EF-00B43641F6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27.83</c:v>
                </c:pt>
                <c:pt idx="3">
                  <c:v>44.34</c:v>
                </c:pt>
                <c:pt idx="4">
                  <c:v>48.16</c:v>
                </c:pt>
              </c:numCache>
            </c:numRef>
          </c:val>
          <c:extLst>
            <c:ext xmlns:c16="http://schemas.microsoft.com/office/drawing/2014/chart" uri="{C3380CC4-5D6E-409C-BE32-E72D297353CC}">
              <c16:uniqueId val="{00000000-4CB4-409E-A702-0E4CCD3A14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46.51</c:v>
                </c:pt>
                <c:pt idx="3">
                  <c:v>35.72</c:v>
                </c:pt>
                <c:pt idx="4">
                  <c:v>33.659999999999997</c:v>
                </c:pt>
              </c:numCache>
            </c:numRef>
          </c:val>
          <c:smooth val="0"/>
          <c:extLst>
            <c:ext xmlns:c16="http://schemas.microsoft.com/office/drawing/2014/chart" uri="{C3380CC4-5D6E-409C-BE32-E72D297353CC}">
              <c16:uniqueId val="{00000001-4CB4-409E-A702-0E4CCD3A14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497.23</c:v>
                </c:pt>
                <c:pt idx="3">
                  <c:v>364.27</c:v>
                </c:pt>
                <c:pt idx="4">
                  <c:v>337.38</c:v>
                </c:pt>
              </c:numCache>
            </c:numRef>
          </c:val>
          <c:extLst>
            <c:ext xmlns:c16="http://schemas.microsoft.com/office/drawing/2014/chart" uri="{C3380CC4-5D6E-409C-BE32-E72D297353CC}">
              <c16:uniqueId val="{00000000-F984-44F3-B3A9-136EDF672D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481.17</c:v>
                </c:pt>
                <c:pt idx="3">
                  <c:v>471.3</c:v>
                </c:pt>
                <c:pt idx="4">
                  <c:v>506.68</c:v>
                </c:pt>
              </c:numCache>
            </c:numRef>
          </c:val>
          <c:smooth val="0"/>
          <c:extLst>
            <c:ext xmlns:c16="http://schemas.microsoft.com/office/drawing/2014/chart" uri="{C3380CC4-5D6E-409C-BE32-E72D297353CC}">
              <c16:uniqueId val="{00000001-F984-44F3-B3A9-136EDF672D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登別市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46135</v>
      </c>
      <c r="AM8" s="45"/>
      <c r="AN8" s="45"/>
      <c r="AO8" s="45"/>
      <c r="AP8" s="45"/>
      <c r="AQ8" s="45"/>
      <c r="AR8" s="45"/>
      <c r="AS8" s="45"/>
      <c r="AT8" s="46">
        <f>データ!$S$6</f>
        <v>212.21</v>
      </c>
      <c r="AU8" s="47"/>
      <c r="AV8" s="47"/>
      <c r="AW8" s="47"/>
      <c r="AX8" s="47"/>
      <c r="AY8" s="47"/>
      <c r="AZ8" s="47"/>
      <c r="BA8" s="47"/>
      <c r="BB8" s="48">
        <f>データ!$T$6</f>
        <v>217.4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f>データ!$N$6</f>
        <v>0.2</v>
      </c>
      <c r="C10" s="47"/>
      <c r="D10" s="47"/>
      <c r="E10" s="47"/>
      <c r="F10" s="47"/>
      <c r="G10" s="47"/>
      <c r="H10" s="47"/>
      <c r="I10" s="46">
        <f>データ!$O$6</f>
        <v>55.69</v>
      </c>
      <c r="J10" s="47"/>
      <c r="K10" s="47"/>
      <c r="L10" s="47"/>
      <c r="M10" s="47"/>
      <c r="N10" s="47"/>
      <c r="O10" s="81"/>
      <c r="P10" s="48">
        <f>データ!$P$6</f>
        <v>0.31</v>
      </c>
      <c r="Q10" s="48"/>
      <c r="R10" s="48"/>
      <c r="S10" s="48"/>
      <c r="T10" s="48"/>
      <c r="U10" s="48"/>
      <c r="V10" s="48"/>
      <c r="W10" s="45">
        <f>データ!$Q$6</f>
        <v>4273</v>
      </c>
      <c r="X10" s="45"/>
      <c r="Y10" s="45"/>
      <c r="Z10" s="45"/>
      <c r="AA10" s="45"/>
      <c r="AB10" s="45"/>
      <c r="AC10" s="45"/>
      <c r="AD10" s="2"/>
      <c r="AE10" s="2"/>
      <c r="AF10" s="2"/>
      <c r="AG10" s="2"/>
      <c r="AH10" s="2"/>
      <c r="AI10" s="2"/>
      <c r="AJ10" s="2"/>
      <c r="AK10" s="2"/>
      <c r="AL10" s="45">
        <f>データ!$U$6</f>
        <v>142</v>
      </c>
      <c r="AM10" s="45"/>
      <c r="AN10" s="45"/>
      <c r="AO10" s="45"/>
      <c r="AP10" s="45"/>
      <c r="AQ10" s="45"/>
      <c r="AR10" s="45"/>
      <c r="AS10" s="45"/>
      <c r="AT10" s="46">
        <f>データ!$V$6</f>
        <v>13.78</v>
      </c>
      <c r="AU10" s="47"/>
      <c r="AV10" s="47"/>
      <c r="AW10" s="47"/>
      <c r="AX10" s="47"/>
      <c r="AY10" s="47"/>
      <c r="AZ10" s="47"/>
      <c r="BA10" s="47"/>
      <c r="BB10" s="48">
        <f>データ!$W$6</f>
        <v>10.3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9SF2oBxs3v3S3RtUtK03fMRh6n7HOrgwf8WI6uVZh06ZT0SqDr11BoJmNlbJnSwUK1+e5pdSipJ7OiKu8sbzqQ==" saltValue="477B0mdOTlRrOioKWFjLw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12301</v>
      </c>
      <c r="D6" s="20">
        <f t="shared" si="3"/>
        <v>46</v>
      </c>
      <c r="E6" s="20">
        <f t="shared" si="3"/>
        <v>1</v>
      </c>
      <c r="F6" s="20">
        <f t="shared" si="3"/>
        <v>0</v>
      </c>
      <c r="G6" s="20">
        <f t="shared" si="3"/>
        <v>5</v>
      </c>
      <c r="H6" s="20" t="str">
        <f t="shared" si="3"/>
        <v>北海道　登別市</v>
      </c>
      <c r="I6" s="20" t="str">
        <f t="shared" si="3"/>
        <v>法適用</v>
      </c>
      <c r="J6" s="20" t="str">
        <f t="shared" si="3"/>
        <v>水道事業</v>
      </c>
      <c r="K6" s="20" t="str">
        <f t="shared" si="3"/>
        <v>簡易水道事業</v>
      </c>
      <c r="L6" s="20" t="str">
        <f t="shared" si="3"/>
        <v>C4</v>
      </c>
      <c r="M6" s="20" t="str">
        <f t="shared" si="3"/>
        <v>非設置</v>
      </c>
      <c r="N6" s="21">
        <f t="shared" si="3"/>
        <v>0.2</v>
      </c>
      <c r="O6" s="21">
        <f t="shared" si="3"/>
        <v>55.69</v>
      </c>
      <c r="P6" s="21">
        <f t="shared" si="3"/>
        <v>0.31</v>
      </c>
      <c r="Q6" s="21">
        <f t="shared" si="3"/>
        <v>4273</v>
      </c>
      <c r="R6" s="21">
        <f t="shared" si="3"/>
        <v>46135</v>
      </c>
      <c r="S6" s="21">
        <f t="shared" si="3"/>
        <v>212.21</v>
      </c>
      <c r="T6" s="21">
        <f t="shared" si="3"/>
        <v>217.4</v>
      </c>
      <c r="U6" s="21">
        <f t="shared" si="3"/>
        <v>142</v>
      </c>
      <c r="V6" s="21">
        <f t="shared" si="3"/>
        <v>13.78</v>
      </c>
      <c r="W6" s="21">
        <f t="shared" si="3"/>
        <v>10.3</v>
      </c>
      <c r="X6" s="22" t="str">
        <f>IF(X7="",NA(),X7)</f>
        <v>-</v>
      </c>
      <c r="Y6" s="22" t="str">
        <f t="shared" ref="Y6:AG6" si="4">IF(Y7="",NA(),Y7)</f>
        <v>-</v>
      </c>
      <c r="Z6" s="22">
        <f t="shared" si="4"/>
        <v>65.98</v>
      </c>
      <c r="AA6" s="22">
        <f t="shared" si="4"/>
        <v>71.33</v>
      </c>
      <c r="AB6" s="22">
        <f t="shared" si="4"/>
        <v>75.22</v>
      </c>
      <c r="AC6" s="22" t="str">
        <f t="shared" si="4"/>
        <v>-</v>
      </c>
      <c r="AD6" s="22" t="str">
        <f t="shared" si="4"/>
        <v>-</v>
      </c>
      <c r="AE6" s="22">
        <f t="shared" si="4"/>
        <v>88.54</v>
      </c>
      <c r="AF6" s="22">
        <f t="shared" si="4"/>
        <v>97.61</v>
      </c>
      <c r="AG6" s="22">
        <f t="shared" si="4"/>
        <v>98.78</v>
      </c>
      <c r="AH6" s="21" t="str">
        <f>IF(AH7="","",IF(AH7="-","【-】","【"&amp;SUBSTITUTE(TEXT(AH7,"#,##0.00"),"-","△")&amp;"】"))</f>
        <v>【105.46】</v>
      </c>
      <c r="AI6" s="22" t="str">
        <f>IF(AI7="",NA(),AI7)</f>
        <v>-</v>
      </c>
      <c r="AJ6" s="22" t="str">
        <f t="shared" ref="AJ6:AR6" si="5">IF(AJ7="",NA(),AJ7)</f>
        <v>-</v>
      </c>
      <c r="AK6" s="22">
        <f t="shared" si="5"/>
        <v>179.55</v>
      </c>
      <c r="AL6" s="22">
        <f t="shared" si="5"/>
        <v>254.86</v>
      </c>
      <c r="AM6" s="22">
        <f t="shared" si="5"/>
        <v>320.94</v>
      </c>
      <c r="AN6" s="22" t="str">
        <f t="shared" si="5"/>
        <v>-</v>
      </c>
      <c r="AO6" s="22" t="str">
        <f t="shared" si="5"/>
        <v>-</v>
      </c>
      <c r="AP6" s="22">
        <f t="shared" si="5"/>
        <v>163.30000000000001</v>
      </c>
      <c r="AQ6" s="22">
        <f t="shared" si="5"/>
        <v>143.65</v>
      </c>
      <c r="AR6" s="22">
        <f t="shared" si="5"/>
        <v>155.82</v>
      </c>
      <c r="AS6" s="21" t="str">
        <f>IF(AS7="","",IF(AS7="-","【-】","【"&amp;SUBSTITUTE(TEXT(AS7,"#,##0.00"),"-","△")&amp;"】"))</f>
        <v>【28.96】</v>
      </c>
      <c r="AT6" s="22" t="str">
        <f>IF(AT7="",NA(),AT7)</f>
        <v>-</v>
      </c>
      <c r="AU6" s="22" t="str">
        <f t="shared" ref="AU6:BC6" si="6">IF(AU7="",NA(),AU7)</f>
        <v>-</v>
      </c>
      <c r="AV6" s="22">
        <f t="shared" si="6"/>
        <v>49.56</v>
      </c>
      <c r="AW6" s="22">
        <f t="shared" si="6"/>
        <v>35.85</v>
      </c>
      <c r="AX6" s="22">
        <f t="shared" si="6"/>
        <v>34.32</v>
      </c>
      <c r="AY6" s="22" t="str">
        <f t="shared" si="6"/>
        <v>-</v>
      </c>
      <c r="AZ6" s="22" t="str">
        <f t="shared" si="6"/>
        <v>-</v>
      </c>
      <c r="BA6" s="22">
        <f t="shared" si="6"/>
        <v>86.33</v>
      </c>
      <c r="BB6" s="22">
        <f t="shared" si="6"/>
        <v>94.01</v>
      </c>
      <c r="BC6" s="22">
        <f t="shared" si="6"/>
        <v>111.08</v>
      </c>
      <c r="BD6" s="21" t="str">
        <f>IF(BD7="","",IF(BD7="-","【-】","【"&amp;SUBSTITUTE(TEXT(BD7,"#,##0.00"),"-","△")&amp;"】"))</f>
        <v>【185.62】</v>
      </c>
      <c r="BE6" s="22" t="str">
        <f>IF(BE7="",NA(),BE7)</f>
        <v>-</v>
      </c>
      <c r="BF6" s="22" t="str">
        <f t="shared" ref="BF6:BN6" si="7">IF(BF7="",NA(),BF7)</f>
        <v>-</v>
      </c>
      <c r="BG6" s="22">
        <f t="shared" si="7"/>
        <v>1630.53</v>
      </c>
      <c r="BH6" s="22">
        <f t="shared" si="7"/>
        <v>1451.29</v>
      </c>
      <c r="BI6" s="22">
        <f t="shared" si="7"/>
        <v>1373.52</v>
      </c>
      <c r="BJ6" s="22" t="str">
        <f t="shared" si="7"/>
        <v>-</v>
      </c>
      <c r="BK6" s="22" t="str">
        <f t="shared" si="7"/>
        <v>-</v>
      </c>
      <c r="BL6" s="22">
        <f t="shared" si="7"/>
        <v>1077.8499999999999</v>
      </c>
      <c r="BM6" s="22">
        <f t="shared" si="7"/>
        <v>1421.84</v>
      </c>
      <c r="BN6" s="22">
        <f t="shared" si="7"/>
        <v>1596.62</v>
      </c>
      <c r="BO6" s="21" t="str">
        <f>IF(BO7="","",IF(BO7="-","【-】","【"&amp;SUBSTITUTE(TEXT(BO7,"#,##0.00"),"-","△")&amp;"】"))</f>
        <v>【1,125.39】</v>
      </c>
      <c r="BP6" s="22" t="str">
        <f>IF(BP7="",NA(),BP7)</f>
        <v>-</v>
      </c>
      <c r="BQ6" s="22" t="str">
        <f t="shared" ref="BQ6:BY6" si="8">IF(BQ7="",NA(),BQ7)</f>
        <v>-</v>
      </c>
      <c r="BR6" s="22">
        <f t="shared" si="8"/>
        <v>27.83</v>
      </c>
      <c r="BS6" s="22">
        <f t="shared" si="8"/>
        <v>44.34</v>
      </c>
      <c r="BT6" s="22">
        <f t="shared" si="8"/>
        <v>48.16</v>
      </c>
      <c r="BU6" s="22" t="str">
        <f t="shared" si="8"/>
        <v>-</v>
      </c>
      <c r="BV6" s="22" t="str">
        <f t="shared" si="8"/>
        <v>-</v>
      </c>
      <c r="BW6" s="22">
        <f t="shared" si="8"/>
        <v>46.51</v>
      </c>
      <c r="BX6" s="22">
        <f t="shared" si="8"/>
        <v>35.72</v>
      </c>
      <c r="BY6" s="22">
        <f t="shared" si="8"/>
        <v>33.659999999999997</v>
      </c>
      <c r="BZ6" s="21" t="str">
        <f>IF(BZ7="","",IF(BZ7="-","【-】","【"&amp;SUBSTITUTE(TEXT(BZ7,"#,##0.00"),"-","△")&amp;"】"))</f>
        <v>【60.84】</v>
      </c>
      <c r="CA6" s="22" t="str">
        <f>IF(CA7="",NA(),CA7)</f>
        <v>-</v>
      </c>
      <c r="CB6" s="22" t="str">
        <f t="shared" ref="CB6:CJ6" si="9">IF(CB7="",NA(),CB7)</f>
        <v>-</v>
      </c>
      <c r="CC6" s="22">
        <f t="shared" si="9"/>
        <v>497.23</v>
      </c>
      <c r="CD6" s="22">
        <f t="shared" si="9"/>
        <v>364.27</v>
      </c>
      <c r="CE6" s="22">
        <f t="shared" si="9"/>
        <v>337.38</v>
      </c>
      <c r="CF6" s="22" t="str">
        <f t="shared" si="9"/>
        <v>-</v>
      </c>
      <c r="CG6" s="22" t="str">
        <f t="shared" si="9"/>
        <v>-</v>
      </c>
      <c r="CH6" s="22">
        <f t="shared" si="9"/>
        <v>481.17</v>
      </c>
      <c r="CI6" s="22">
        <f t="shared" si="9"/>
        <v>471.3</v>
      </c>
      <c r="CJ6" s="22">
        <f t="shared" si="9"/>
        <v>506.68</v>
      </c>
      <c r="CK6" s="21" t="str">
        <f>IF(CK7="","",IF(CK7="-","【-】","【"&amp;SUBSTITUTE(TEXT(CK7,"#,##0.00"),"-","△")&amp;"】"))</f>
        <v>【272.95】</v>
      </c>
      <c r="CL6" s="22" t="str">
        <f>IF(CL7="",NA(),CL7)</f>
        <v>-</v>
      </c>
      <c r="CM6" s="22" t="str">
        <f t="shared" ref="CM6:CU6" si="10">IF(CM7="",NA(),CM7)</f>
        <v>-</v>
      </c>
      <c r="CN6" s="22">
        <f t="shared" si="10"/>
        <v>65.83</v>
      </c>
      <c r="CO6" s="22">
        <f t="shared" si="10"/>
        <v>48.68</v>
      </c>
      <c r="CP6" s="22">
        <f t="shared" si="10"/>
        <v>48.26</v>
      </c>
      <c r="CQ6" s="22" t="str">
        <f t="shared" si="10"/>
        <v>-</v>
      </c>
      <c r="CR6" s="22" t="str">
        <f t="shared" si="10"/>
        <v>-</v>
      </c>
      <c r="CS6" s="22">
        <f t="shared" si="10"/>
        <v>49.65</v>
      </c>
      <c r="CT6" s="22">
        <f t="shared" si="10"/>
        <v>51.52</v>
      </c>
      <c r="CU6" s="22">
        <f t="shared" si="10"/>
        <v>48.75</v>
      </c>
      <c r="CV6" s="21" t="str">
        <f>IF(CV7="","",IF(CV7="-","【-】","【"&amp;SUBSTITUTE(TEXT(CV7,"#,##0.00"),"-","△")&amp;"】"))</f>
        <v>【51.15】</v>
      </c>
      <c r="CW6" s="22" t="str">
        <f>IF(CW7="",NA(),CW7)</f>
        <v>-</v>
      </c>
      <c r="CX6" s="22" t="str">
        <f t="shared" ref="CX6:DF6" si="11">IF(CX7="",NA(),CX7)</f>
        <v>-</v>
      </c>
      <c r="CY6" s="22">
        <f t="shared" si="11"/>
        <v>47.62</v>
      </c>
      <c r="CZ6" s="22">
        <f t="shared" si="11"/>
        <v>59.81</v>
      </c>
      <c r="DA6" s="22">
        <f t="shared" si="11"/>
        <v>60.6</v>
      </c>
      <c r="DB6" s="22" t="str">
        <f t="shared" si="11"/>
        <v>-</v>
      </c>
      <c r="DC6" s="22" t="str">
        <f t="shared" si="11"/>
        <v>-</v>
      </c>
      <c r="DD6" s="22">
        <f t="shared" si="11"/>
        <v>64.03</v>
      </c>
      <c r="DE6" s="22">
        <f t="shared" si="11"/>
        <v>61.29</v>
      </c>
      <c r="DF6" s="22">
        <f t="shared" si="11"/>
        <v>60.88</v>
      </c>
      <c r="DG6" s="21" t="str">
        <f>IF(DG7="","",IF(DG7="-","【-】","【"&amp;SUBSTITUTE(TEXT(DG7,"#,##0.00"),"-","△")&amp;"】"))</f>
        <v>【74.54】</v>
      </c>
      <c r="DH6" s="22" t="str">
        <f>IF(DH7="",NA(),DH7)</f>
        <v>-</v>
      </c>
      <c r="DI6" s="22" t="str">
        <f t="shared" ref="DI6:DQ6" si="12">IF(DI7="",NA(),DI7)</f>
        <v>-</v>
      </c>
      <c r="DJ6" s="22">
        <f t="shared" si="12"/>
        <v>9.67</v>
      </c>
      <c r="DK6" s="22">
        <f t="shared" si="12"/>
        <v>14.56</v>
      </c>
      <c r="DL6" s="22">
        <f t="shared" si="12"/>
        <v>18.86</v>
      </c>
      <c r="DM6" s="22" t="str">
        <f t="shared" si="12"/>
        <v>-</v>
      </c>
      <c r="DN6" s="22" t="str">
        <f t="shared" si="12"/>
        <v>-</v>
      </c>
      <c r="DO6" s="22">
        <f t="shared" si="12"/>
        <v>29.03</v>
      </c>
      <c r="DP6" s="22">
        <f t="shared" si="12"/>
        <v>24.16</v>
      </c>
      <c r="DQ6" s="22">
        <f t="shared" si="12"/>
        <v>29.81</v>
      </c>
      <c r="DR6" s="21" t="str">
        <f>IF(DR7="","",IF(DR7="-","【-】","【"&amp;SUBSTITUTE(TEXT(DR7,"#,##0.00"),"-","△")&amp;"】"))</f>
        <v>【35.99】</v>
      </c>
      <c r="DS6" s="22" t="str">
        <f>IF(DS7="",NA(),DS7)</f>
        <v>-</v>
      </c>
      <c r="DT6" s="22" t="str">
        <f t="shared" ref="DT6:EB6" si="13">IF(DT7="",NA(),DT7)</f>
        <v>-</v>
      </c>
      <c r="DU6" s="22">
        <f t="shared" si="13"/>
        <v>44.63</v>
      </c>
      <c r="DV6" s="22">
        <f t="shared" si="13"/>
        <v>44.63</v>
      </c>
      <c r="DW6" s="22">
        <f t="shared" si="13"/>
        <v>51.62</v>
      </c>
      <c r="DX6" s="22" t="str">
        <f t="shared" si="13"/>
        <v>-</v>
      </c>
      <c r="DY6" s="22" t="str">
        <f t="shared" si="13"/>
        <v>-</v>
      </c>
      <c r="DZ6" s="22">
        <f t="shared" si="13"/>
        <v>11.18</v>
      </c>
      <c r="EA6" s="22">
        <f t="shared" si="13"/>
        <v>18.829999999999998</v>
      </c>
      <c r="EB6" s="22">
        <f t="shared" si="13"/>
        <v>18.05</v>
      </c>
      <c r="EC6" s="21" t="str">
        <f>IF(EC7="","",IF(EC7="-","【-】","【"&amp;SUBSTITUTE(TEXT(EC7,"#,##0.00"),"-","△")&amp;"】"))</f>
        <v>【17.28】</v>
      </c>
      <c r="ED6" s="22" t="str">
        <f>IF(ED7="",NA(),ED7)</f>
        <v>-</v>
      </c>
      <c r="EE6" s="22" t="str">
        <f t="shared" ref="EE6:EM6" si="14">IF(EE7="",NA(),EE7)</f>
        <v>-</v>
      </c>
      <c r="EF6" s="22">
        <f t="shared" si="14"/>
        <v>0.6</v>
      </c>
      <c r="EG6" s="21">
        <f t="shared" si="14"/>
        <v>0</v>
      </c>
      <c r="EH6" s="21">
        <f t="shared" si="14"/>
        <v>0</v>
      </c>
      <c r="EI6" s="22" t="str">
        <f t="shared" si="14"/>
        <v>-</v>
      </c>
      <c r="EJ6" s="22" t="str">
        <f t="shared" si="14"/>
        <v>-</v>
      </c>
      <c r="EK6" s="22">
        <f t="shared" si="14"/>
        <v>0.25</v>
      </c>
      <c r="EL6" s="22">
        <f t="shared" si="14"/>
        <v>0.96</v>
      </c>
      <c r="EM6" s="22">
        <f t="shared" si="14"/>
        <v>0.37</v>
      </c>
      <c r="EN6" s="21" t="str">
        <f>IF(EN7="","",IF(EN7="-","【-】","【"&amp;SUBSTITUTE(TEXT(EN7,"#,##0.00"),"-","△")&amp;"】"))</f>
        <v>【0.32】</v>
      </c>
    </row>
    <row r="7" spans="1:144" s="23" customFormat="1" x14ac:dyDescent="0.15">
      <c r="A7" s="15"/>
      <c r="B7" s="24">
        <v>2021</v>
      </c>
      <c r="C7" s="24">
        <v>12301</v>
      </c>
      <c r="D7" s="24">
        <v>46</v>
      </c>
      <c r="E7" s="24">
        <v>1</v>
      </c>
      <c r="F7" s="24">
        <v>0</v>
      </c>
      <c r="G7" s="24">
        <v>5</v>
      </c>
      <c r="H7" s="24" t="s">
        <v>93</v>
      </c>
      <c r="I7" s="24" t="s">
        <v>94</v>
      </c>
      <c r="J7" s="24" t="s">
        <v>95</v>
      </c>
      <c r="K7" s="24" t="s">
        <v>96</v>
      </c>
      <c r="L7" s="24" t="s">
        <v>97</v>
      </c>
      <c r="M7" s="24" t="s">
        <v>98</v>
      </c>
      <c r="N7" s="25">
        <v>0.2</v>
      </c>
      <c r="O7" s="25">
        <v>55.69</v>
      </c>
      <c r="P7" s="25">
        <v>0.31</v>
      </c>
      <c r="Q7" s="25">
        <v>4273</v>
      </c>
      <c r="R7" s="25">
        <v>46135</v>
      </c>
      <c r="S7" s="25">
        <v>212.21</v>
      </c>
      <c r="T7" s="25">
        <v>217.4</v>
      </c>
      <c r="U7" s="25">
        <v>142</v>
      </c>
      <c r="V7" s="25">
        <v>13.78</v>
      </c>
      <c r="W7" s="25">
        <v>10.3</v>
      </c>
      <c r="X7" s="25" t="s">
        <v>99</v>
      </c>
      <c r="Y7" s="25" t="s">
        <v>99</v>
      </c>
      <c r="Z7" s="25">
        <v>65.98</v>
      </c>
      <c r="AA7" s="25">
        <v>71.33</v>
      </c>
      <c r="AB7" s="25">
        <v>75.22</v>
      </c>
      <c r="AC7" s="25" t="s">
        <v>99</v>
      </c>
      <c r="AD7" s="25" t="s">
        <v>99</v>
      </c>
      <c r="AE7" s="25">
        <v>88.54</v>
      </c>
      <c r="AF7" s="25">
        <v>97.61</v>
      </c>
      <c r="AG7" s="25">
        <v>98.78</v>
      </c>
      <c r="AH7" s="25">
        <v>105.46</v>
      </c>
      <c r="AI7" s="25" t="s">
        <v>99</v>
      </c>
      <c r="AJ7" s="25" t="s">
        <v>99</v>
      </c>
      <c r="AK7" s="25">
        <v>179.55</v>
      </c>
      <c r="AL7" s="25">
        <v>254.86</v>
      </c>
      <c r="AM7" s="25">
        <v>320.94</v>
      </c>
      <c r="AN7" s="25" t="s">
        <v>99</v>
      </c>
      <c r="AO7" s="25" t="s">
        <v>99</v>
      </c>
      <c r="AP7" s="25">
        <v>163.30000000000001</v>
      </c>
      <c r="AQ7" s="25">
        <v>143.65</v>
      </c>
      <c r="AR7" s="25">
        <v>155.82</v>
      </c>
      <c r="AS7" s="25">
        <v>28.96</v>
      </c>
      <c r="AT7" s="25" t="s">
        <v>99</v>
      </c>
      <c r="AU7" s="25" t="s">
        <v>99</v>
      </c>
      <c r="AV7" s="25">
        <v>49.56</v>
      </c>
      <c r="AW7" s="25">
        <v>35.85</v>
      </c>
      <c r="AX7" s="25">
        <v>34.32</v>
      </c>
      <c r="AY7" s="25" t="s">
        <v>99</v>
      </c>
      <c r="AZ7" s="25" t="s">
        <v>99</v>
      </c>
      <c r="BA7" s="25">
        <v>86.33</v>
      </c>
      <c r="BB7" s="25">
        <v>94.01</v>
      </c>
      <c r="BC7" s="25">
        <v>111.08</v>
      </c>
      <c r="BD7" s="25">
        <v>185.62</v>
      </c>
      <c r="BE7" s="25" t="s">
        <v>99</v>
      </c>
      <c r="BF7" s="25" t="s">
        <v>99</v>
      </c>
      <c r="BG7" s="25">
        <v>1630.53</v>
      </c>
      <c r="BH7" s="25">
        <v>1451.29</v>
      </c>
      <c r="BI7" s="25">
        <v>1373.52</v>
      </c>
      <c r="BJ7" s="25" t="s">
        <v>99</v>
      </c>
      <c r="BK7" s="25" t="s">
        <v>99</v>
      </c>
      <c r="BL7" s="25">
        <v>1077.8499999999999</v>
      </c>
      <c r="BM7" s="25">
        <v>1421.84</v>
      </c>
      <c r="BN7" s="25">
        <v>1596.62</v>
      </c>
      <c r="BO7" s="25">
        <v>1125.3900000000001</v>
      </c>
      <c r="BP7" s="25" t="s">
        <v>99</v>
      </c>
      <c r="BQ7" s="25" t="s">
        <v>99</v>
      </c>
      <c r="BR7" s="25">
        <v>27.83</v>
      </c>
      <c r="BS7" s="25">
        <v>44.34</v>
      </c>
      <c r="BT7" s="25">
        <v>48.16</v>
      </c>
      <c r="BU7" s="25" t="s">
        <v>99</v>
      </c>
      <c r="BV7" s="25" t="s">
        <v>99</v>
      </c>
      <c r="BW7" s="25">
        <v>46.51</v>
      </c>
      <c r="BX7" s="25">
        <v>35.72</v>
      </c>
      <c r="BY7" s="25">
        <v>33.659999999999997</v>
      </c>
      <c r="BZ7" s="25">
        <v>60.84</v>
      </c>
      <c r="CA7" s="25" t="s">
        <v>99</v>
      </c>
      <c r="CB7" s="25" t="s">
        <v>99</v>
      </c>
      <c r="CC7" s="25">
        <v>497.23</v>
      </c>
      <c r="CD7" s="25">
        <v>364.27</v>
      </c>
      <c r="CE7" s="25">
        <v>337.38</v>
      </c>
      <c r="CF7" s="25" t="s">
        <v>99</v>
      </c>
      <c r="CG7" s="25" t="s">
        <v>99</v>
      </c>
      <c r="CH7" s="25">
        <v>481.17</v>
      </c>
      <c r="CI7" s="25">
        <v>471.3</v>
      </c>
      <c r="CJ7" s="25">
        <v>506.68</v>
      </c>
      <c r="CK7" s="25">
        <v>272.95</v>
      </c>
      <c r="CL7" s="25" t="s">
        <v>99</v>
      </c>
      <c r="CM7" s="25" t="s">
        <v>99</v>
      </c>
      <c r="CN7" s="25">
        <v>65.83</v>
      </c>
      <c r="CO7" s="25">
        <v>48.68</v>
      </c>
      <c r="CP7" s="25">
        <v>48.26</v>
      </c>
      <c r="CQ7" s="25" t="s">
        <v>99</v>
      </c>
      <c r="CR7" s="25" t="s">
        <v>99</v>
      </c>
      <c r="CS7" s="25">
        <v>49.65</v>
      </c>
      <c r="CT7" s="25">
        <v>51.52</v>
      </c>
      <c r="CU7" s="25">
        <v>48.75</v>
      </c>
      <c r="CV7" s="25">
        <v>51.15</v>
      </c>
      <c r="CW7" s="25" t="s">
        <v>99</v>
      </c>
      <c r="CX7" s="25" t="s">
        <v>99</v>
      </c>
      <c r="CY7" s="25">
        <v>47.62</v>
      </c>
      <c r="CZ7" s="25">
        <v>59.81</v>
      </c>
      <c r="DA7" s="25">
        <v>60.6</v>
      </c>
      <c r="DB7" s="25" t="s">
        <v>99</v>
      </c>
      <c r="DC7" s="25" t="s">
        <v>99</v>
      </c>
      <c r="DD7" s="25">
        <v>64.03</v>
      </c>
      <c r="DE7" s="25">
        <v>61.29</v>
      </c>
      <c r="DF7" s="25">
        <v>60.88</v>
      </c>
      <c r="DG7" s="25">
        <v>74.540000000000006</v>
      </c>
      <c r="DH7" s="25" t="s">
        <v>99</v>
      </c>
      <c r="DI7" s="25" t="s">
        <v>99</v>
      </c>
      <c r="DJ7" s="25">
        <v>9.67</v>
      </c>
      <c r="DK7" s="25">
        <v>14.56</v>
      </c>
      <c r="DL7" s="25">
        <v>18.86</v>
      </c>
      <c r="DM7" s="25" t="s">
        <v>99</v>
      </c>
      <c r="DN7" s="25" t="s">
        <v>99</v>
      </c>
      <c r="DO7" s="25">
        <v>29.03</v>
      </c>
      <c r="DP7" s="25">
        <v>24.16</v>
      </c>
      <c r="DQ7" s="25">
        <v>29.81</v>
      </c>
      <c r="DR7" s="25">
        <v>35.99</v>
      </c>
      <c r="DS7" s="25" t="s">
        <v>99</v>
      </c>
      <c r="DT7" s="25" t="s">
        <v>99</v>
      </c>
      <c r="DU7" s="25">
        <v>44.63</v>
      </c>
      <c r="DV7" s="25">
        <v>44.63</v>
      </c>
      <c r="DW7" s="25">
        <v>51.62</v>
      </c>
      <c r="DX7" s="25" t="s">
        <v>99</v>
      </c>
      <c r="DY7" s="25" t="s">
        <v>99</v>
      </c>
      <c r="DZ7" s="25">
        <v>11.18</v>
      </c>
      <c r="EA7" s="25">
        <v>18.829999999999998</v>
      </c>
      <c r="EB7" s="25">
        <v>18.05</v>
      </c>
      <c r="EC7" s="25">
        <v>17.28</v>
      </c>
      <c r="ED7" s="25" t="s">
        <v>99</v>
      </c>
      <c r="EE7" s="25" t="s">
        <v>99</v>
      </c>
      <c r="EF7" s="25">
        <v>0.6</v>
      </c>
      <c r="EG7" s="25">
        <v>0</v>
      </c>
      <c r="EH7" s="25">
        <v>0</v>
      </c>
      <c r="EI7" s="25" t="s">
        <v>99</v>
      </c>
      <c r="EJ7" s="25" t="s">
        <v>99</v>
      </c>
      <c r="EK7" s="25">
        <v>0.25</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2023-01-23T01:30:45Z</cp:lastPrinted>
  <dcterms:created xsi:type="dcterms:W3CDTF">2022-12-01T00:51:17Z</dcterms:created>
  <dcterms:modified xsi:type="dcterms:W3CDTF">2023-01-23T07:52:02Z</dcterms:modified>
  <cp:category/>
</cp:coreProperties>
</file>