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財政Ｇからの転送（照会・通知等）\R5年度\R6.1.18 【依頼：129(月)〆】公営企業に係る経営比較分析表（令和４年度決算）の分析等について\3_報告\"/>
    </mc:Choice>
  </mc:AlternateContent>
  <xr:revisionPtr revIDLastSave="0" documentId="13_ncr:1_{5BD28426-9D2A-45B4-88AA-F2747933FEBF}" xr6:coauthVersionLast="46" xr6:coauthVersionMax="46" xr10:uidLastSave="{00000000-0000-0000-0000-000000000000}"/>
  <workbookProtection workbookAlgorithmName="SHA-512" workbookHashValue="220hxQ+gOknc3177wo2ytihPae+c7kUEStSEMzMiV/vRy5nTlbPag9P624f1j6q+xI59DPY9/4NiM5VPYrXKUQ==" workbookSaltValue="WNvxdD4hvdHRyordxbPArQ==" workbookSpinCount="100000" lockStructure="1"/>
  <bookViews>
    <workbookView xWindow="-195" yWindow="105" windowWidth="28215" windowHeight="127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AL8" i="4" s="1"/>
  <c r="Q6" i="5"/>
  <c r="P6" i="5"/>
  <c r="P10" i="4" s="1"/>
  <c r="O6" i="5"/>
  <c r="N6" i="5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AT8" i="4"/>
  <c r="AD8" i="4"/>
  <c r="P8" i="4"/>
  <c r="B8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<sst xmlns="http://schemas.openxmlformats.org/spreadsheetml/2006/main" count="228" uniqueCount="114">
  <si>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</si>
  <si>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</si>
  <si>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</si>
  <si>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</si>
  <si>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</si>
  <si>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</si>
  <si>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</si>
  <si>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</si>
  <si>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</si>
  <si>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</si>
  <si>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</si>
  <si>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</si>
  <si>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</si>
  <si>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</si>
  <si>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</si>
  <si>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</si>
  <si>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</si>
  <si>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</si>
  <si>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</si>
  <si>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</si>
  <si>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</si>
  <si>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</si>
  <si>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</si>
  <si>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</si>
  <si>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</si>
  <si>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</si>
  <si>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</si>
  <si>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</si>
  <si>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</si>
  <si>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</si>
  <si>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</si>
  <si>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</si>
  <si>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</si>
  <si>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</si>
  <si>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</si>
  <si>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</si>
  <si>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</si>
  <si>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</si>
  <si>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</si>
  <si>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</si>
  <si>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</si>
  <si>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</si>
  <si>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</si>
  <si>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</si>
  <si>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</si>
  <si>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</si>
  <si>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</si>
  <si>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</si>
  <si>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</si>
  <si>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</si>
  <si>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</si>
  <si>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</si>
  <si>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</si>
  <si>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</si>
  <si>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</si>
  <si>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</si>
  <si>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</si>
  <si>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</si>
  <si>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</si>
  <si>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</si>
  <si>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</si>
  <si>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</si>
  <si>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</si>
  <si>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</si>
  <si>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</si>
  <si>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</si>
  <si>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</si>
  <si>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</si>
  <si>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</si>
  <si>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</si>
  <si>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</si>
  <si>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</si>
  <si>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</si>
  <si>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</si>
  <si>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</si>
  <si>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</si>
  <si>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</si>
  <si>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</si>
  <si>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</si>
  <si>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</si>
  <si>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</si>
  <si>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</si>
  <si>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</si>
  <si>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</si>
  <si>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</si>
  <si>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</si>
  <si>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</si>
  <si>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</si>
  <si>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</si>
  <si>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</si>
  <si>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</si>
  <si>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</si>
  <si>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</si>
  <si>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登別市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</si>
  <si>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</si>
  <si>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</si>
  <si>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</si>
  <si>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</si>
  <si>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</si>
  <si>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</si>
  <si>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</si>
  <si>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</si>
  <si>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</si>
  <si>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</si>
  <si>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</si>
  <si>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</si>
  <si>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</si>
  <si>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</si>
  <si>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</si>
  <si>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</si>
  <si>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</si>
  <si>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①経常収支比率・②累積欠損金比率
　経常収支比率は100％以上となっており、累積欠損金もなく収支は健全な状態にあり、類似団体よりも高い状態である。
③流動比率
　100％以上は保てていることから、短期債務に対する支払能力には問題ないと考えられるが、類似団体よりもかなり低い状態である。
④企業債残高対給水収益比率
　500％以上となっており、類似団体と比較すると依然高い状態である。
⑤料金回収率・⑥給水原価
　料金回収率は100％以上となっており、給水にかかる費用を水道料金で賄えているが、給水原価については、類似団体と比較すると高い状態である。
⑦施設利用率
　類似団体と比較しても高い状態であり、施設を有効的に利用できていると考えられる。
⑧有収率
　前年よりも低い数値となり、類似団体と比較しても低い状態である。</t>
    <rPh sb="162" eb="164">
      <t>イジョウ</t>
    </rPh>
    <rPh sb="347" eb="349">
      <t>ヒカク</t>
    </rPh>
    <rPh sb="352" eb="353">
      <t>ヒク</t>
    </rPh>
    <phoneticPr fontId="4"/>
  </si>
  <si>
    <t>①有形固定資産減価償却率
　前年よりも高い数値となり、類似団体よりも高い状態である。
②管路経年化率
　前年よりも高い数値となり、１０年の間に、耐用年数を迎える施設も多数あり、耐用年数を迎える管路も増えていくことから、今後も数値は上がっていくものと考えられる。
③管路更新率
　前年よりも低い数値となり、類似団体よりも低い状態となっている。</t>
    <rPh sb="34" eb="35">
      <t>タカ</t>
    </rPh>
    <phoneticPr fontId="4"/>
  </si>
  <si>
    <t>　2019年4月に料金改定を行ったことにより、令和元年度以降の経常収支比率及び料金回収率はいずれも100％を超え、類似団体よりも高い数値となっている。
令和4年度はある程度の収益の減少を見込んでいたが、前年度に近い純利益を確保することができました。
　しかし、老朽化の状況を見てもわかるとおり、多くの老朽施設等の更新を控えている状況のため、計画的に更新を進めるとともに、これまで以上に、支出の削減や未収金の解消など、経営努力を行い、経営健全化に努めなければならないと考えている。</t>
    <rPh sb="105" eb="106">
      <t>チカ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</si>
</sst>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0.71</c:v>
                </c:pt>
                <c:pt idx="2">
                  <c:v>0.56999999999999995</c:v>
                </c:pt>
                <c:pt idx="3">
                  <c:v>0.42</c:v>
                </c:pt>
                <c:pt idx="4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6-4A5A-BF40-B7FA24203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0.54</c:v>
                </c:pt>
                <c:pt idx="2">
                  <c:v>0.56999999999999995</c:v>
                </c:pt>
                <c:pt idx="3">
                  <c:v>0.52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6-4A5A-BF40-B7FA24203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77.069999999999993</c:v>
                </c:pt>
                <c:pt idx="1">
                  <c:v>77.099999999999994</c:v>
                </c:pt>
                <c:pt idx="2">
                  <c:v>82.39</c:v>
                </c:pt>
                <c:pt idx="3">
                  <c:v>81.209999999999994</c:v>
                </c:pt>
                <c:pt idx="4">
                  <c:v>80.66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F-4998-A44E-BC4A9D7B3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59.67</c:v>
                </c:pt>
                <c:pt idx="2">
                  <c:v>60.12</c:v>
                </c:pt>
                <c:pt idx="3">
                  <c:v>60.34</c:v>
                </c:pt>
                <c:pt idx="4">
                  <c:v>59.54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F-4998-A44E-BC4A9D7B3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84.14</c:v>
                </c:pt>
                <c:pt idx="1">
                  <c:v>85.03</c:v>
                </c:pt>
                <c:pt idx="2">
                  <c:v>84.26</c:v>
                </c:pt>
                <c:pt idx="3">
                  <c:v>84.11</c:v>
                </c:pt>
                <c:pt idx="4">
                  <c:v>82.59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9-4A55-B972-7630A18D1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84.6</c:v>
                </c:pt>
                <c:pt idx="2">
                  <c:v>84.24</c:v>
                </c:pt>
                <c:pt idx="3">
                  <c:v>84.19</c:v>
                </c:pt>
                <c:pt idx="4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9-4A55-B972-7630A18D1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</c:v>
                </c:pt>
                <c:pt idx="1">
                  <c:v>122.95</c:v>
                </c:pt>
                <c:pt idx="2">
                  <c:v>122.74</c:v>
                </c:pt>
                <c:pt idx="3">
                  <c:v>123.38</c:v>
                </c:pt>
                <c:pt idx="4">
                  <c:v>119.85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E3B-80CD-EF6FAF288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110.66</c:v>
                </c:pt>
                <c:pt idx="1">
                  <c:v>109.01</c:v>
                </c:pt>
                <c:pt idx="2">
                  <c:v>108.83</c:v>
                </c:pt>
                <c:pt idx="3">
                  <c:v>109.23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D-4E3B-80CD-EF6FAF288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46.82</c:v>
                </c:pt>
                <c:pt idx="1">
                  <c:v>47.67</c:v>
                </c:pt>
                <c:pt idx="2">
                  <c:v>48.66</c:v>
                </c:pt>
                <c:pt idx="3">
                  <c:v>49.8</c:v>
                </c:pt>
                <c:pt idx="4">
                  <c:v>51.35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B-4373-8A07-E0E925AB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47.66</c:v>
                </c:pt>
                <c:pt idx="1">
                  <c:v>48.17</c:v>
                </c:pt>
                <c:pt idx="2">
                  <c:v>48.83</c:v>
                </c:pt>
                <c:pt idx="3">
                  <c:v>49.96</c:v>
                </c:pt>
                <c:pt idx="4">
                  <c:v>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373-8A07-E0E925AB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11.68</c:v>
                </c:pt>
                <c:pt idx="1">
                  <c:v>16.13</c:v>
                </c:pt>
                <c:pt idx="2">
                  <c:v>23.95</c:v>
                </c:pt>
                <c:pt idx="3">
                  <c:v>28.02</c:v>
                </c:pt>
                <c:pt idx="4">
                  <c:v>29.03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F-46D0-8A5C-BEB2A4BDA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15.1</c:v>
                </c:pt>
                <c:pt idx="1">
                  <c:v>17.12</c:v>
                </c:pt>
                <c:pt idx="2">
                  <c:v>18.18</c:v>
                </c:pt>
                <c:pt idx="3">
                  <c:v>19.32</c:v>
                </c:pt>
                <c:pt idx="4">
                  <c:v>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F-46D0-8A5C-BEB2A4BDA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5-4322-AB10-07A9CBDC6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2.74</c:v>
                </c:pt>
                <c:pt idx="1">
                  <c:v>3.7</c:v>
                </c:pt>
                <c:pt idx="2">
                  <c:v>4.34</c:v>
                </c:pt>
                <c:pt idx="3">
                  <c:v>4.6900000000000004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5-4322-AB10-07A9CBDC6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148.55000000000001</c:v>
                </c:pt>
                <c:pt idx="1">
                  <c:v>149.91999999999999</c:v>
                </c:pt>
                <c:pt idx="2">
                  <c:v>154.37</c:v>
                </c:pt>
                <c:pt idx="3">
                  <c:v>164.59</c:v>
                </c:pt>
                <c:pt idx="4">
                  <c:v>168.42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3-4665-BE94-ECC67BD1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366.03</c:v>
                </c:pt>
                <c:pt idx="1">
                  <c:v>365.18</c:v>
                </c:pt>
                <c:pt idx="2">
                  <c:v>327.77</c:v>
                </c:pt>
                <c:pt idx="3">
                  <c:v>338.02</c:v>
                </c:pt>
                <c:pt idx="4">
                  <c:v>345.94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3-4665-BE94-ECC67BD1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552.78</c:v>
                </c:pt>
                <c:pt idx="1">
                  <c:v>471.12</c:v>
                </c:pt>
                <c:pt idx="2">
                  <c:v>461.07</c:v>
                </c:pt>
                <c:pt idx="3">
                  <c:v>483.91</c:v>
                </c:pt>
                <c:pt idx="4">
                  <c:v>539.45000000000005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C-43EB-BD51-7AB9F526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370.12</c:v>
                </c:pt>
                <c:pt idx="1">
                  <c:v>371.65</c:v>
                </c:pt>
                <c:pt idx="2">
                  <c:v>397.1</c:v>
                </c:pt>
                <c:pt idx="3">
                  <c:v>379.91</c:v>
                </c:pt>
                <c:pt idx="4">
                  <c:v>386.61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C-43EB-BD51-7AB9F526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101.69</c:v>
                </c:pt>
                <c:pt idx="1">
                  <c:v>120.2</c:v>
                </c:pt>
                <c:pt idx="2">
                  <c:v>120.77</c:v>
                </c:pt>
                <c:pt idx="3">
                  <c:v>121.51</c:v>
                </c:pt>
                <c:pt idx="4">
                  <c:v>117.64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1-4BD1-8ABE-295CD6E14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100.42</c:v>
                </c:pt>
                <c:pt idx="1">
                  <c:v>98.77</c:v>
                </c:pt>
                <c:pt idx="2">
                  <c:v>95.79</c:v>
                </c:pt>
                <c:pt idx="3">
                  <c:v>98.3</c:v>
                </c:pt>
                <c:pt idx="4">
                  <c:v>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1-4BD1-8ABE-295CD6E14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210.22</c:v>
                </c:pt>
                <c:pt idx="1">
                  <c:v>205.09</c:v>
                </c:pt>
                <c:pt idx="2">
                  <c:v>208.01</c:v>
                </c:pt>
                <c:pt idx="3">
                  <c:v>208.13</c:v>
                </c:pt>
                <c:pt idx="4">
                  <c:v>217.16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4-4300-9D66-1ED9E694D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171.67</c:v>
                </c:pt>
                <c:pt idx="1">
                  <c:v>173.67</c:v>
                </c:pt>
                <c:pt idx="2">
                  <c:v>171.13</c:v>
                </c:pt>
                <c:pt idx="3">
                  <c:v>173.7</c:v>
                </c:pt>
                <c:pt idx="4">
                  <c:v>178.94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4-4300-9D66-1ED9E694D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46" zoomScale="80" zoomScaleNormal="8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北海道　登別市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3"/>
      <c r="D7" s="63"/>
      <c r="E7" s="63"/>
      <c r="F7" s="63"/>
      <c r="G7" s="63"/>
      <c r="H7" s="63"/>
      <c r="I7" s="62" t="s">
        <v>2</v>
      </c>
      <c r="J7" s="63"/>
      <c r="K7" s="63"/>
      <c r="L7" s="63"/>
      <c r="M7" s="63"/>
      <c r="N7" s="63"/>
      <c r="O7" s="64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2"/>
      <c r="AL7" s="65" t="s">
        <v>6</v>
      </c>
      <c r="AM7" s="65"/>
      <c r="AN7" s="65"/>
      <c r="AO7" s="65"/>
      <c r="AP7" s="65"/>
      <c r="AQ7" s="65"/>
      <c r="AR7" s="65"/>
      <c r="AS7" s="65"/>
      <c r="AT7" s="62" t="s">
        <v>7</v>
      </c>
      <c r="AU7" s="63"/>
      <c r="AV7" s="63"/>
      <c r="AW7" s="63"/>
      <c r="AX7" s="63"/>
      <c r="AY7" s="63"/>
      <c r="AZ7" s="63"/>
      <c r="BA7" s="63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A5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59">
        <f>データ!$R$6</f>
        <v>45226</v>
      </c>
      <c r="AM8" s="59"/>
      <c r="AN8" s="59"/>
      <c r="AO8" s="59"/>
      <c r="AP8" s="59"/>
      <c r="AQ8" s="59"/>
      <c r="AR8" s="59"/>
      <c r="AS8" s="59"/>
      <c r="AT8" s="56">
        <f>データ!$S$6</f>
        <v>212.21</v>
      </c>
      <c r="AU8" s="57"/>
      <c r="AV8" s="57"/>
      <c r="AW8" s="57"/>
      <c r="AX8" s="57"/>
      <c r="AY8" s="57"/>
      <c r="AZ8" s="57"/>
      <c r="BA8" s="57"/>
      <c r="BB8" s="46">
        <f>データ!$T$6</f>
        <v>213.12</v>
      </c>
      <c r="BC8" s="46"/>
      <c r="BD8" s="46"/>
      <c r="BE8" s="46"/>
      <c r="BF8" s="46"/>
      <c r="BG8" s="46"/>
      <c r="BH8" s="46"/>
      <c r="BI8" s="46"/>
      <c r="BJ8" s="3"/>
      <c r="BK8" s="3"/>
      <c r="BL8" s="77" t="s">
        <v>10</v>
      </c>
      <c r="BM8" s="78"/>
      <c r="BN8" s="60" t="s">
        <v>11</v>
      </c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1"/>
    </row>
    <row r="9" spans="1:78" ht="18.75" customHeight="1" x14ac:dyDescent="0.15">
      <c r="A9" s="2"/>
      <c r="B9" s="62" t="s">
        <v>12</v>
      </c>
      <c r="C9" s="63"/>
      <c r="D9" s="63"/>
      <c r="E9" s="63"/>
      <c r="F9" s="63"/>
      <c r="G9" s="63"/>
      <c r="H9" s="63"/>
      <c r="I9" s="62" t="s">
        <v>13</v>
      </c>
      <c r="J9" s="63"/>
      <c r="K9" s="63"/>
      <c r="L9" s="63"/>
      <c r="M9" s="63"/>
      <c r="N9" s="63"/>
      <c r="O9" s="64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2"/>
      <c r="AE9" s="2"/>
      <c r="AF9" s="2"/>
      <c r="AG9" s="2"/>
      <c r="AH9" s="2"/>
      <c r="AI9" s="2"/>
      <c r="AJ9" s="2"/>
      <c r="AK9" s="2"/>
      <c r="AL9" s="65" t="s">
        <v>16</v>
      </c>
      <c r="AM9" s="65"/>
      <c r="AN9" s="65"/>
      <c r="AO9" s="65"/>
      <c r="AP9" s="65"/>
      <c r="AQ9" s="65"/>
      <c r="AR9" s="65"/>
      <c r="AS9" s="65"/>
      <c r="AT9" s="62" t="s">
        <v>17</v>
      </c>
      <c r="AU9" s="63"/>
      <c r="AV9" s="63"/>
      <c r="AW9" s="63"/>
      <c r="AX9" s="63"/>
      <c r="AY9" s="63"/>
      <c r="AZ9" s="63"/>
      <c r="BA9" s="63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19</v>
      </c>
      <c r="BM9" s="67"/>
      <c r="BN9" s="68" t="s">
        <v>20</v>
      </c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9"/>
    </row>
    <row r="10" spans="1:78" ht="18.75" customHeight="1" x14ac:dyDescent="0.15">
      <c r="A10" s="2"/>
      <c r="B10" s="56" t="str">
        <f>データ!$N$6</f>
        <v>-</v>
      </c>
      <c r="C10" s="57"/>
      <c r="D10" s="57"/>
      <c r="E10" s="57"/>
      <c r="F10" s="57"/>
      <c r="G10" s="57"/>
      <c r="H10" s="57"/>
      <c r="I10" s="56">
        <f>データ!$O$6</f>
        <v>46.41</v>
      </c>
      <c r="J10" s="57"/>
      <c r="K10" s="57"/>
      <c r="L10" s="57"/>
      <c r="M10" s="57"/>
      <c r="N10" s="57"/>
      <c r="O10" s="58"/>
      <c r="P10" s="46">
        <f>データ!$P$6</f>
        <v>98.66</v>
      </c>
      <c r="Q10" s="46"/>
      <c r="R10" s="46"/>
      <c r="S10" s="46"/>
      <c r="T10" s="46"/>
      <c r="U10" s="46"/>
      <c r="V10" s="46"/>
      <c r="W10" s="59">
        <f>データ!$Q$6</f>
        <v>4822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2"/>
      <c r="AI10" s="2"/>
      <c r="AJ10" s="2"/>
      <c r="AK10" s="2"/>
      <c r="AL10" s="59">
        <f>データ!$U$6</f>
        <v>44219</v>
      </c>
      <c r="AM10" s="59"/>
      <c r="AN10" s="59"/>
      <c r="AO10" s="59"/>
      <c r="AP10" s="59"/>
      <c r="AQ10" s="59"/>
      <c r="AR10" s="59"/>
      <c r="AS10" s="59"/>
      <c r="AT10" s="56">
        <f>データ!$V$6</f>
        <v>19.010000000000002</v>
      </c>
      <c r="AU10" s="57"/>
      <c r="AV10" s="57"/>
      <c r="AW10" s="57"/>
      <c r="AX10" s="57"/>
      <c r="AY10" s="57"/>
      <c r="AZ10" s="57"/>
      <c r="BA10" s="57"/>
      <c r="BB10" s="46">
        <f>データ!$W$6</f>
        <v>2326.09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21</v>
      </c>
      <c r="BM10" s="48"/>
      <c r="BN10" s="49" t="s">
        <v>22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23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15">
      <c r="A14" s="2"/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34" t="s">
        <v>25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111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4" t="s">
        <v>26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112</v>
      </c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3"/>
    </row>
    <row r="60" spans="1:78" ht="13.5" customHeight="1" x14ac:dyDescent="0.15">
      <c r="A60" s="2"/>
      <c r="B60" s="40" t="s">
        <v>27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3"/>
    </row>
    <row r="61" spans="1:78" ht="13.5" customHeight="1" x14ac:dyDescent="0.15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31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4" t="s">
        <v>28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113</v>
      </c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3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9fS3IJWftTdow6p0pIqXARTAZN0tatcIUVANewtVcwm//UWtGg/Juq+J63yFm6PpgJjJMsbauwBsLDz35UY3iQ==" saltValue="SbWLhC9zBxKxgjOsUpSnb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12301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北海道　登別市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46.41</v>
      </c>
      <c r="P6" s="21">
        <f t="shared" si="3"/>
        <v>98.66</v>
      </c>
      <c r="Q6" s="21">
        <f t="shared" si="3"/>
        <v>4822</v>
      </c>
      <c r="R6" s="21">
        <f t="shared" si="3"/>
        <v>45226</v>
      </c>
      <c r="S6" s="21">
        <f t="shared" si="3"/>
        <v>212.21</v>
      </c>
      <c r="T6" s="21">
        <f t="shared" si="3"/>
        <v>213.12</v>
      </c>
      <c r="U6" s="21">
        <f t="shared" si="3"/>
        <v>44219</v>
      </c>
      <c r="V6" s="21">
        <f t="shared" si="3"/>
        <v>19.010000000000002</v>
      </c>
      <c r="W6" s="21">
        <f t="shared" si="3"/>
        <v>2326.09</v>
      </c>
      <c r="X6" s="22">
        <f>IF(X7="",NA(),X7)</f>
        <v>105</v>
      </c>
      <c r="Y6" s="22">
        <f t="shared" ref="Y6:AG6" si="4">IF(Y7="",NA(),Y7)</f>
        <v>122.95</v>
      </c>
      <c r="Z6" s="22">
        <f t="shared" si="4"/>
        <v>122.74</v>
      </c>
      <c r="AA6" s="22">
        <f t="shared" si="4"/>
        <v>123.38</v>
      </c>
      <c r="AB6" s="22">
        <f t="shared" si="4"/>
        <v>119.85</v>
      </c>
      <c r="AC6" s="22">
        <f t="shared" si="4"/>
        <v>110.66</v>
      </c>
      <c r="AD6" s="22">
        <f t="shared" si="4"/>
        <v>109.01</v>
      </c>
      <c r="AE6" s="22">
        <f t="shared" si="4"/>
        <v>108.83</v>
      </c>
      <c r="AF6" s="22">
        <f t="shared" si="4"/>
        <v>109.23</v>
      </c>
      <c r="AG6" s="22">
        <f t="shared" si="4"/>
        <v>108.04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2.74</v>
      </c>
      <c r="AO6" s="22">
        <f t="shared" si="5"/>
        <v>3.7</v>
      </c>
      <c r="AP6" s="22">
        <f t="shared" si="5"/>
        <v>4.34</v>
      </c>
      <c r="AQ6" s="22">
        <f t="shared" si="5"/>
        <v>4.6900000000000004</v>
      </c>
      <c r="AR6" s="22">
        <f t="shared" si="5"/>
        <v>4.72</v>
      </c>
      <c r="AS6" s="21" t="str">
        <f>IF(AS7="","",IF(AS7="-","【-】","【"&amp;SUBSTITUTE(TEXT(AS7,"#,##0.00"),"-","△")&amp;"】"))</f>
        <v>【1.34】</v>
      </c>
      <c r="AT6" s="22">
        <f>IF(AT7="",NA(),AT7)</f>
        <v>148.55000000000001</v>
      </c>
      <c r="AU6" s="22">
        <f t="shared" ref="AU6:BC6" si="6">IF(AU7="",NA(),AU7)</f>
        <v>149.91999999999999</v>
      </c>
      <c r="AV6" s="22">
        <f t="shared" si="6"/>
        <v>154.37</v>
      </c>
      <c r="AW6" s="22">
        <f t="shared" si="6"/>
        <v>164.59</v>
      </c>
      <c r="AX6" s="22">
        <f t="shared" si="6"/>
        <v>168.42</v>
      </c>
      <c r="AY6" s="22">
        <f t="shared" si="6"/>
        <v>366.03</v>
      </c>
      <c r="AZ6" s="22">
        <f t="shared" si="6"/>
        <v>365.18</v>
      </c>
      <c r="BA6" s="22">
        <f t="shared" si="6"/>
        <v>327.77</v>
      </c>
      <c r="BB6" s="22">
        <f t="shared" si="6"/>
        <v>338.02</v>
      </c>
      <c r="BC6" s="22">
        <f t="shared" si="6"/>
        <v>345.94</v>
      </c>
      <c r="BD6" s="21" t="str">
        <f>IF(BD7="","",IF(BD7="-","【-】","【"&amp;SUBSTITUTE(TEXT(BD7,"#,##0.00"),"-","△")&amp;"】"))</f>
        <v>【252.29】</v>
      </c>
      <c r="BE6" s="22">
        <f>IF(BE7="",NA(),BE7)</f>
        <v>552.78</v>
      </c>
      <c r="BF6" s="22">
        <f t="shared" ref="BF6:BN6" si="7">IF(BF7="",NA(),BF7)</f>
        <v>471.12</v>
      </c>
      <c r="BG6" s="22">
        <f t="shared" si="7"/>
        <v>461.07</v>
      </c>
      <c r="BH6" s="22">
        <f t="shared" si="7"/>
        <v>483.91</v>
      </c>
      <c r="BI6" s="22">
        <f t="shared" si="7"/>
        <v>539.45000000000005</v>
      </c>
      <c r="BJ6" s="22">
        <f t="shared" si="7"/>
        <v>370.12</v>
      </c>
      <c r="BK6" s="22">
        <f t="shared" si="7"/>
        <v>371.65</v>
      </c>
      <c r="BL6" s="22">
        <f t="shared" si="7"/>
        <v>397.1</v>
      </c>
      <c r="BM6" s="22">
        <f t="shared" si="7"/>
        <v>379.91</v>
      </c>
      <c r="BN6" s="22">
        <f t="shared" si="7"/>
        <v>386.61</v>
      </c>
      <c r="BO6" s="21" t="str">
        <f>IF(BO7="","",IF(BO7="-","【-】","【"&amp;SUBSTITUTE(TEXT(BO7,"#,##0.00"),"-","△")&amp;"】"))</f>
        <v>【268.07】</v>
      </c>
      <c r="BP6" s="22">
        <f>IF(BP7="",NA(),BP7)</f>
        <v>101.69</v>
      </c>
      <c r="BQ6" s="22">
        <f t="shared" ref="BQ6:BY6" si="8">IF(BQ7="",NA(),BQ7)</f>
        <v>120.2</v>
      </c>
      <c r="BR6" s="22">
        <f t="shared" si="8"/>
        <v>120.77</v>
      </c>
      <c r="BS6" s="22">
        <f t="shared" si="8"/>
        <v>121.51</v>
      </c>
      <c r="BT6" s="22">
        <f t="shared" si="8"/>
        <v>117.64</v>
      </c>
      <c r="BU6" s="22">
        <f t="shared" si="8"/>
        <v>100.42</v>
      </c>
      <c r="BV6" s="22">
        <f t="shared" si="8"/>
        <v>98.77</v>
      </c>
      <c r="BW6" s="22">
        <f t="shared" si="8"/>
        <v>95.79</v>
      </c>
      <c r="BX6" s="22">
        <f t="shared" si="8"/>
        <v>98.3</v>
      </c>
      <c r="BY6" s="22">
        <f t="shared" si="8"/>
        <v>93.82</v>
      </c>
      <c r="BZ6" s="21" t="str">
        <f>IF(BZ7="","",IF(BZ7="-","【-】","【"&amp;SUBSTITUTE(TEXT(BZ7,"#,##0.00"),"-","△")&amp;"】"))</f>
        <v>【97.47】</v>
      </c>
      <c r="CA6" s="22">
        <f>IF(CA7="",NA(),CA7)</f>
        <v>210.22</v>
      </c>
      <c r="CB6" s="22">
        <f t="shared" ref="CB6:CJ6" si="9">IF(CB7="",NA(),CB7)</f>
        <v>205.09</v>
      </c>
      <c r="CC6" s="22">
        <f t="shared" si="9"/>
        <v>208.01</v>
      </c>
      <c r="CD6" s="22">
        <f t="shared" si="9"/>
        <v>208.13</v>
      </c>
      <c r="CE6" s="22">
        <f t="shared" si="9"/>
        <v>217.16</v>
      </c>
      <c r="CF6" s="22">
        <f t="shared" si="9"/>
        <v>171.67</v>
      </c>
      <c r="CG6" s="22">
        <f t="shared" si="9"/>
        <v>173.67</v>
      </c>
      <c r="CH6" s="22">
        <f t="shared" si="9"/>
        <v>171.13</v>
      </c>
      <c r="CI6" s="22">
        <f t="shared" si="9"/>
        <v>173.7</v>
      </c>
      <c r="CJ6" s="22">
        <f t="shared" si="9"/>
        <v>178.94</v>
      </c>
      <c r="CK6" s="21" t="str">
        <f>IF(CK7="","",IF(CK7="-","【-】","【"&amp;SUBSTITUTE(TEXT(CK7,"#,##0.00"),"-","△")&amp;"】"))</f>
        <v>【174.75】</v>
      </c>
      <c r="CL6" s="22">
        <f>IF(CL7="",NA(),CL7)</f>
        <v>77.069999999999993</v>
      </c>
      <c r="CM6" s="22">
        <f t="shared" ref="CM6:CU6" si="10">IF(CM7="",NA(),CM7)</f>
        <v>77.099999999999994</v>
      </c>
      <c r="CN6" s="22">
        <f t="shared" si="10"/>
        <v>82.39</v>
      </c>
      <c r="CO6" s="22">
        <f t="shared" si="10"/>
        <v>81.209999999999994</v>
      </c>
      <c r="CP6" s="22">
        <f t="shared" si="10"/>
        <v>80.66</v>
      </c>
      <c r="CQ6" s="22">
        <f t="shared" si="10"/>
        <v>59.74</v>
      </c>
      <c r="CR6" s="22">
        <f t="shared" si="10"/>
        <v>59.67</v>
      </c>
      <c r="CS6" s="22">
        <f t="shared" si="10"/>
        <v>60.12</v>
      </c>
      <c r="CT6" s="22">
        <f t="shared" si="10"/>
        <v>60.34</v>
      </c>
      <c r="CU6" s="22">
        <f t="shared" si="10"/>
        <v>59.54</v>
      </c>
      <c r="CV6" s="21" t="str">
        <f>IF(CV7="","",IF(CV7="-","【-】","【"&amp;SUBSTITUTE(TEXT(CV7,"#,##0.00"),"-","△")&amp;"】"))</f>
        <v>【59.97】</v>
      </c>
      <c r="CW6" s="22">
        <f>IF(CW7="",NA(),CW7)</f>
        <v>84.14</v>
      </c>
      <c r="CX6" s="22">
        <f t="shared" ref="CX6:DF6" si="11">IF(CX7="",NA(),CX7)</f>
        <v>85.03</v>
      </c>
      <c r="CY6" s="22">
        <f t="shared" si="11"/>
        <v>84.26</v>
      </c>
      <c r="CZ6" s="22">
        <f t="shared" si="11"/>
        <v>84.11</v>
      </c>
      <c r="DA6" s="22">
        <f t="shared" si="11"/>
        <v>82.59</v>
      </c>
      <c r="DB6" s="22">
        <f t="shared" si="11"/>
        <v>84.8</v>
      </c>
      <c r="DC6" s="22">
        <f t="shared" si="11"/>
        <v>84.6</v>
      </c>
      <c r="DD6" s="22">
        <f t="shared" si="11"/>
        <v>84.24</v>
      </c>
      <c r="DE6" s="22">
        <f t="shared" si="11"/>
        <v>84.19</v>
      </c>
      <c r="DF6" s="22">
        <f t="shared" si="11"/>
        <v>83.93</v>
      </c>
      <c r="DG6" s="21" t="str">
        <f>IF(DG7="","",IF(DG7="-","【-】","【"&amp;SUBSTITUTE(TEXT(DG7,"#,##0.00"),"-","△")&amp;"】"))</f>
        <v>【89.76】</v>
      </c>
      <c r="DH6" s="22">
        <f>IF(DH7="",NA(),DH7)</f>
        <v>46.82</v>
      </c>
      <c r="DI6" s="22">
        <f t="shared" ref="DI6:DQ6" si="12">IF(DI7="",NA(),DI7)</f>
        <v>47.67</v>
      </c>
      <c r="DJ6" s="22">
        <f t="shared" si="12"/>
        <v>48.66</v>
      </c>
      <c r="DK6" s="22">
        <f t="shared" si="12"/>
        <v>49.8</v>
      </c>
      <c r="DL6" s="22">
        <f t="shared" si="12"/>
        <v>51.35</v>
      </c>
      <c r="DM6" s="22">
        <f t="shared" si="12"/>
        <v>47.66</v>
      </c>
      <c r="DN6" s="22">
        <f t="shared" si="12"/>
        <v>48.17</v>
      </c>
      <c r="DO6" s="22">
        <f t="shared" si="12"/>
        <v>48.83</v>
      </c>
      <c r="DP6" s="22">
        <f t="shared" si="12"/>
        <v>49.96</v>
      </c>
      <c r="DQ6" s="22">
        <f t="shared" si="12"/>
        <v>50.82</v>
      </c>
      <c r="DR6" s="21" t="str">
        <f>IF(DR7="","",IF(DR7="-","【-】","【"&amp;SUBSTITUTE(TEXT(DR7,"#,##0.00"),"-","△")&amp;"】"))</f>
        <v>【51.51】</v>
      </c>
      <c r="DS6" s="22">
        <f>IF(DS7="",NA(),DS7)</f>
        <v>11.68</v>
      </c>
      <c r="DT6" s="22">
        <f t="shared" ref="DT6:EB6" si="13">IF(DT7="",NA(),DT7)</f>
        <v>16.13</v>
      </c>
      <c r="DU6" s="22">
        <f t="shared" si="13"/>
        <v>23.95</v>
      </c>
      <c r="DV6" s="22">
        <f t="shared" si="13"/>
        <v>28.02</v>
      </c>
      <c r="DW6" s="22">
        <f t="shared" si="13"/>
        <v>29.03</v>
      </c>
      <c r="DX6" s="22">
        <f t="shared" si="13"/>
        <v>15.1</v>
      </c>
      <c r="DY6" s="22">
        <f t="shared" si="13"/>
        <v>17.12</v>
      </c>
      <c r="DZ6" s="22">
        <f t="shared" si="13"/>
        <v>18.18</v>
      </c>
      <c r="EA6" s="22">
        <f t="shared" si="13"/>
        <v>19.32</v>
      </c>
      <c r="EB6" s="22">
        <f t="shared" si="13"/>
        <v>21.16</v>
      </c>
      <c r="EC6" s="21" t="str">
        <f>IF(EC7="","",IF(EC7="-","【-】","【"&amp;SUBSTITUTE(TEXT(EC7,"#,##0.00"),"-","△")&amp;"】"))</f>
        <v>【23.75】</v>
      </c>
      <c r="ED6" s="22">
        <f>IF(ED7="",NA(),ED7)</f>
        <v>0.53</v>
      </c>
      <c r="EE6" s="22">
        <f t="shared" ref="EE6:EM6" si="14">IF(EE7="",NA(),EE7)</f>
        <v>0.71</v>
      </c>
      <c r="EF6" s="22">
        <f t="shared" si="14"/>
        <v>0.56999999999999995</v>
      </c>
      <c r="EG6" s="22">
        <f t="shared" si="14"/>
        <v>0.42</v>
      </c>
      <c r="EH6" s="22">
        <f t="shared" si="14"/>
        <v>0.13</v>
      </c>
      <c r="EI6" s="22">
        <f t="shared" si="14"/>
        <v>0.57999999999999996</v>
      </c>
      <c r="EJ6" s="22">
        <f t="shared" si="14"/>
        <v>0.54</v>
      </c>
      <c r="EK6" s="22">
        <f t="shared" si="14"/>
        <v>0.56999999999999995</v>
      </c>
      <c r="EL6" s="22">
        <f t="shared" si="14"/>
        <v>0.52</v>
      </c>
      <c r="EM6" s="22">
        <f t="shared" si="14"/>
        <v>0.48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12301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46.41</v>
      </c>
      <c r="P7" s="25">
        <v>98.66</v>
      </c>
      <c r="Q7" s="25">
        <v>4822</v>
      </c>
      <c r="R7" s="25">
        <v>45226</v>
      </c>
      <c r="S7" s="25">
        <v>212.21</v>
      </c>
      <c r="T7" s="25">
        <v>213.12</v>
      </c>
      <c r="U7" s="25">
        <v>44219</v>
      </c>
      <c r="V7" s="25">
        <v>19.010000000000002</v>
      </c>
      <c r="W7" s="25">
        <v>2326.09</v>
      </c>
      <c r="X7" s="25">
        <v>105</v>
      </c>
      <c r="Y7" s="25">
        <v>122.95</v>
      </c>
      <c r="Z7" s="25">
        <v>122.74</v>
      </c>
      <c r="AA7" s="25">
        <v>123.38</v>
      </c>
      <c r="AB7" s="25">
        <v>119.85</v>
      </c>
      <c r="AC7" s="25">
        <v>110.66</v>
      </c>
      <c r="AD7" s="25">
        <v>109.01</v>
      </c>
      <c r="AE7" s="25">
        <v>108.83</v>
      </c>
      <c r="AF7" s="25">
        <v>109.23</v>
      </c>
      <c r="AG7" s="25">
        <v>108.04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2.74</v>
      </c>
      <c r="AO7" s="25">
        <v>3.7</v>
      </c>
      <c r="AP7" s="25">
        <v>4.34</v>
      </c>
      <c r="AQ7" s="25">
        <v>4.6900000000000004</v>
      </c>
      <c r="AR7" s="25">
        <v>4.72</v>
      </c>
      <c r="AS7" s="25">
        <v>1.34</v>
      </c>
      <c r="AT7" s="25">
        <v>148.55000000000001</v>
      </c>
      <c r="AU7" s="25">
        <v>149.91999999999999</v>
      </c>
      <c r="AV7" s="25">
        <v>154.37</v>
      </c>
      <c r="AW7" s="25">
        <v>164.59</v>
      </c>
      <c r="AX7" s="25">
        <v>168.42</v>
      </c>
      <c r="AY7" s="25">
        <v>366.03</v>
      </c>
      <c r="AZ7" s="25">
        <v>365.18</v>
      </c>
      <c r="BA7" s="25">
        <v>327.77</v>
      </c>
      <c r="BB7" s="25">
        <v>338.02</v>
      </c>
      <c r="BC7" s="25">
        <v>345.94</v>
      </c>
      <c r="BD7" s="25">
        <v>252.29</v>
      </c>
      <c r="BE7" s="25">
        <v>552.78</v>
      </c>
      <c r="BF7" s="25">
        <v>471.12</v>
      </c>
      <c r="BG7" s="25">
        <v>461.07</v>
      </c>
      <c r="BH7" s="25">
        <v>483.91</v>
      </c>
      <c r="BI7" s="25">
        <v>539.45000000000005</v>
      </c>
      <c r="BJ7" s="25">
        <v>370.12</v>
      </c>
      <c r="BK7" s="25">
        <v>371.65</v>
      </c>
      <c r="BL7" s="25">
        <v>397.1</v>
      </c>
      <c r="BM7" s="25">
        <v>379.91</v>
      </c>
      <c r="BN7" s="25">
        <v>386.61</v>
      </c>
      <c r="BO7" s="25">
        <v>268.07</v>
      </c>
      <c r="BP7" s="25">
        <v>101.69</v>
      </c>
      <c r="BQ7" s="25">
        <v>120.2</v>
      </c>
      <c r="BR7" s="25">
        <v>120.77</v>
      </c>
      <c r="BS7" s="25">
        <v>121.51</v>
      </c>
      <c r="BT7" s="25">
        <v>117.64</v>
      </c>
      <c r="BU7" s="25">
        <v>100.42</v>
      </c>
      <c r="BV7" s="25">
        <v>98.77</v>
      </c>
      <c r="BW7" s="25">
        <v>95.79</v>
      </c>
      <c r="BX7" s="25">
        <v>98.3</v>
      </c>
      <c r="BY7" s="25">
        <v>93.82</v>
      </c>
      <c r="BZ7" s="25">
        <v>97.47</v>
      </c>
      <c r="CA7" s="25">
        <v>210.22</v>
      </c>
      <c r="CB7" s="25">
        <v>205.09</v>
      </c>
      <c r="CC7" s="25">
        <v>208.01</v>
      </c>
      <c r="CD7" s="25">
        <v>208.13</v>
      </c>
      <c r="CE7" s="25">
        <v>217.16</v>
      </c>
      <c r="CF7" s="25">
        <v>171.67</v>
      </c>
      <c r="CG7" s="25">
        <v>173.67</v>
      </c>
      <c r="CH7" s="25">
        <v>171.13</v>
      </c>
      <c r="CI7" s="25">
        <v>173.7</v>
      </c>
      <c r="CJ7" s="25">
        <v>178.94</v>
      </c>
      <c r="CK7" s="25">
        <v>174.75</v>
      </c>
      <c r="CL7" s="25">
        <v>77.069999999999993</v>
      </c>
      <c r="CM7" s="25">
        <v>77.099999999999994</v>
      </c>
      <c r="CN7" s="25">
        <v>82.39</v>
      </c>
      <c r="CO7" s="25">
        <v>81.209999999999994</v>
      </c>
      <c r="CP7" s="25">
        <v>80.66</v>
      </c>
      <c r="CQ7" s="25">
        <v>59.74</v>
      </c>
      <c r="CR7" s="25">
        <v>59.67</v>
      </c>
      <c r="CS7" s="25">
        <v>60.12</v>
      </c>
      <c r="CT7" s="25">
        <v>60.34</v>
      </c>
      <c r="CU7" s="25">
        <v>59.54</v>
      </c>
      <c r="CV7" s="25">
        <v>59.97</v>
      </c>
      <c r="CW7" s="25">
        <v>84.14</v>
      </c>
      <c r="CX7" s="25">
        <v>85.03</v>
      </c>
      <c r="CY7" s="25">
        <v>84.26</v>
      </c>
      <c r="CZ7" s="25">
        <v>84.11</v>
      </c>
      <c r="DA7" s="25">
        <v>82.59</v>
      </c>
      <c r="DB7" s="25">
        <v>84.8</v>
      </c>
      <c r="DC7" s="25">
        <v>84.6</v>
      </c>
      <c r="DD7" s="25">
        <v>84.24</v>
      </c>
      <c r="DE7" s="25">
        <v>84.19</v>
      </c>
      <c r="DF7" s="25">
        <v>83.93</v>
      </c>
      <c r="DG7" s="25">
        <v>89.76</v>
      </c>
      <c r="DH7" s="25">
        <v>46.82</v>
      </c>
      <c r="DI7" s="25">
        <v>47.67</v>
      </c>
      <c r="DJ7" s="25">
        <v>48.66</v>
      </c>
      <c r="DK7" s="25">
        <v>49.8</v>
      </c>
      <c r="DL7" s="25">
        <v>51.35</v>
      </c>
      <c r="DM7" s="25">
        <v>47.66</v>
      </c>
      <c r="DN7" s="25">
        <v>48.17</v>
      </c>
      <c r="DO7" s="25">
        <v>48.83</v>
      </c>
      <c r="DP7" s="25">
        <v>49.96</v>
      </c>
      <c r="DQ7" s="25">
        <v>50.82</v>
      </c>
      <c r="DR7" s="25">
        <v>51.51</v>
      </c>
      <c r="DS7" s="25">
        <v>11.68</v>
      </c>
      <c r="DT7" s="25">
        <v>16.13</v>
      </c>
      <c r="DU7" s="25">
        <v>23.95</v>
      </c>
      <c r="DV7" s="25">
        <v>28.02</v>
      </c>
      <c r="DW7" s="25">
        <v>29.03</v>
      </c>
      <c r="DX7" s="25">
        <v>15.1</v>
      </c>
      <c r="DY7" s="25">
        <v>17.12</v>
      </c>
      <c r="DZ7" s="25">
        <v>18.18</v>
      </c>
      <c r="EA7" s="25">
        <v>19.32</v>
      </c>
      <c r="EB7" s="25">
        <v>21.16</v>
      </c>
      <c r="EC7" s="25">
        <v>23.75</v>
      </c>
      <c r="ED7" s="25">
        <v>0.53</v>
      </c>
      <c r="EE7" s="25">
        <v>0.71</v>
      </c>
      <c r="EF7" s="25">
        <v>0.56999999999999995</v>
      </c>
      <c r="EG7" s="25">
        <v>0.42</v>
      </c>
      <c r="EH7" s="25">
        <v>0.13</v>
      </c>
      <c r="EI7" s="25">
        <v>0.57999999999999996</v>
      </c>
      <c r="EJ7" s="25">
        <v>0.54</v>
      </c>
      <c r="EK7" s="25">
        <v>0.56999999999999995</v>
      </c>
      <c r="EL7" s="25">
        <v>0.52</v>
      </c>
      <c r="EM7" s="25">
        <v>0.48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2023-12-05T00:46:44Z</dcterms:created>
  <dcterms:modified xsi:type="dcterms:W3CDTF">2024-01-24T13:40:01Z</dcterms:modified>
  <cp:category/>
</cp:coreProperties>
</file>