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財政Ｇからの転送（照会・通知等）\R2年度\R3.1月\R3.1.18 （未処理）【1月21日期限】公営企業に係る経営比較分析表の分析等について\報告用\"/>
    </mc:Choice>
  </mc:AlternateContent>
  <workbookProtection workbookAlgorithmName="SHA-512" workbookHashValue="MFCJHmMLybu4oBObyeOc3OSED0gqr+SaqbsvA1h8i8Gm7bif6eYAQWf2C/37Vn/9Ux9wrN5PpkWpAa7oU4Z/UQ==" workbookSaltValue="+CcaeJ+A5lWN8u+z0Lyl2g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<sst xmlns="http://schemas.openxmlformats.org/spreadsheetml/2006/main" count="228" uniqueCount="112">
  <si>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</si>
  <si>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</si>
  <si>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</si>
  <si>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</si>
  <si>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</si>
  <si>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</si>
  <si>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</si>
  <si>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</si>
  <si>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</si>
  <si>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</si>
  <si>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</si>
  <si>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</si>
  <si>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</si>
  <si>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</si>
  <si>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</si>
  <si>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</si>
  <si>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</si>
  <si>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</si>
  <si>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</si>
  <si>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</si>
  <si>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</si>
  <si>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</si>
  <si>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</si>
  <si>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</si>
  <si>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</si>
  <si>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</si>
  <si>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</si>
  <si>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</si>
  <si>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</si>
  <si>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</si>
  <si>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</si>
  <si>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</si>
  <si>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</si>
  <si>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</si>
  <si>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</si>
  <si>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</si>
  <si>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</si>
  <si>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</si>
  <si>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</si>
  <si>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</si>
  <si>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</si>
  <si>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</si>
  <si>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</si>
  <si>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</si>
  <si>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</si>
  <si>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</si>
  <si>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</si>
  <si>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</si>
  <si>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</si>
  <si>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</si>
  <si>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</si>
  <si>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</si>
  <si>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</si>
  <si>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</si>
  <si>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</si>
  <si>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</si>
  <si>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</si>
  <si>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</si>
  <si>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</si>
  <si>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</si>
  <si>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</si>
  <si>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</si>
  <si>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</si>
  <si>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</si>
  <si>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</si>
  <si>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</si>
  <si>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</si>
  <si>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</si>
  <si>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</si>
  <si>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</si>
  <si>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</si>
  <si>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</si>
  <si>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</si>
  <si>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</si>
  <si>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</si>
  <si>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</si>
  <si>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</si>
  <si>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</si>
  <si>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</si>
  <si>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</si>
  <si>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</si>
  <si>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</si>
  <si>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</si>
  <si>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</si>
  <si>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</si>
  <si>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</si>
  <si>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</si>
  <si>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</si>
  <si>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</si>
  <si>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</si>
  <si>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</si>
  <si>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</si>
  <si>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登別市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</si>
  <si>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</si>
  <si>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</si>
  <si>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</si>
  <si>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</si>
  <si>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</si>
  <si>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</si>
  <si>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</si>
  <si>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</si>
  <si>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</si>
  <si>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</si>
  <si>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</si>
  <si>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</si>
  <si>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</si>
  <si>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</si>
  <si>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</si>
  <si>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</si>
  <si>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①経常収支比率・②累積欠損金比率
　経常収支比率は100％以上となっており、累積欠損金もなく収支は健全な状態にあり、類似団体よりも高い状態である。
③流動比率
　100％以上は保てていることから、短期債務に対する支払能力には問題ないと考えられるが、類似団体よりもかなり低い状態である。
④企業債残高対給水収益比率
　500％台を下回りましたが、類似団体と比較すると依然高い状態である。
⑤料金回収率・⑥給水原価
　料金回収率は100％以上となっており、給水にかかる費用を水道料金で賄えているが、給水原価については、類似団体と比較すると高い状態である。
⑦施設利用率
　類似団体と比較しても高い状態であり、施設を有効的に利用できていると考えられる。
⑧有収率
　前年よりも高い数値となり、類似団体よりも高い状態となった。</t>
    <rPh sb="1" eb="3">
      <t>ケイジョウ</t>
    </rPh>
    <rPh sb="3" eb="5">
      <t>シュウシ</t>
    </rPh>
    <rPh sb="5" eb="7">
      <t>ヒリツ</t>
    </rPh>
    <rPh sb="9" eb="11">
      <t>ルイセキ</t>
    </rPh>
    <rPh sb="11" eb="14">
      <t>ケッソンキン</t>
    </rPh>
    <rPh sb="14" eb="16">
      <t>ヒリツ</t>
    </rPh>
    <rPh sb="18" eb="20">
      <t>ケイジョウ</t>
    </rPh>
    <rPh sb="20" eb="22">
      <t>シュウシ</t>
    </rPh>
    <rPh sb="22" eb="24">
      <t>ヒリツ</t>
    </rPh>
    <rPh sb="29" eb="31">
      <t>イジョウ</t>
    </rPh>
    <rPh sb="38" eb="40">
      <t>ルイセキ</t>
    </rPh>
    <rPh sb="40" eb="43">
      <t>ケッソンキン</t>
    </rPh>
    <rPh sb="46" eb="48">
      <t>シュウシ</t>
    </rPh>
    <rPh sb="49" eb="51">
      <t>ケンゼン</t>
    </rPh>
    <rPh sb="52" eb="54">
      <t>ジョウタイ</t>
    </rPh>
    <rPh sb="58" eb="60">
      <t>ルイジ</t>
    </rPh>
    <rPh sb="60" eb="62">
      <t>ダンタイ</t>
    </rPh>
    <rPh sb="65" eb="66">
      <t>タカ</t>
    </rPh>
    <rPh sb="67" eb="69">
      <t>ジョウタイ</t>
    </rPh>
    <rPh sb="75" eb="77">
      <t>リュウドウ</t>
    </rPh>
    <rPh sb="77" eb="79">
      <t>ヒリツ</t>
    </rPh>
    <rPh sb="85" eb="87">
      <t>イジョウ</t>
    </rPh>
    <rPh sb="88" eb="89">
      <t>タモ</t>
    </rPh>
    <rPh sb="98" eb="100">
      <t>タンキ</t>
    </rPh>
    <rPh sb="100" eb="102">
      <t>サイム</t>
    </rPh>
    <rPh sb="103" eb="104">
      <t>タイ</t>
    </rPh>
    <rPh sb="106" eb="108">
      <t>シハライ</t>
    </rPh>
    <rPh sb="108" eb="110">
      <t>ノウリョク</t>
    </rPh>
    <rPh sb="112" eb="114">
      <t>モンダイ</t>
    </rPh>
    <rPh sb="117" eb="118">
      <t>カンガ</t>
    </rPh>
    <rPh sb="124" eb="126">
      <t>ルイジ</t>
    </rPh>
    <rPh sb="126" eb="128">
      <t>ダンタイ</t>
    </rPh>
    <rPh sb="134" eb="135">
      <t>ヒク</t>
    </rPh>
    <rPh sb="136" eb="138">
      <t>ジョウタイ</t>
    </rPh>
    <rPh sb="144" eb="146">
      <t>キギョウ</t>
    </rPh>
    <rPh sb="146" eb="147">
      <t>サイ</t>
    </rPh>
    <rPh sb="147" eb="149">
      <t>ザンダカ</t>
    </rPh>
    <rPh sb="149" eb="150">
      <t>タイ</t>
    </rPh>
    <rPh sb="150" eb="152">
      <t>キュウスイ</t>
    </rPh>
    <rPh sb="152" eb="154">
      <t>シュウエキ</t>
    </rPh>
    <rPh sb="154" eb="156">
      <t>ヒリツ</t>
    </rPh>
    <rPh sb="162" eb="163">
      <t>ダイ</t>
    </rPh>
    <rPh sb="164" eb="166">
      <t>シタマワ</t>
    </rPh>
    <rPh sb="172" eb="174">
      <t>ルイジ</t>
    </rPh>
    <rPh sb="174" eb="176">
      <t>ダンタイ</t>
    </rPh>
    <rPh sb="177" eb="179">
      <t>ヒカク</t>
    </rPh>
    <rPh sb="182" eb="184">
      <t>イゼン</t>
    </rPh>
    <rPh sb="184" eb="185">
      <t>タカ</t>
    </rPh>
    <rPh sb="186" eb="188">
      <t>ジョウタイ</t>
    </rPh>
    <rPh sb="194" eb="196">
      <t>リョウキン</t>
    </rPh>
    <rPh sb="196" eb="198">
      <t>カイシュウ</t>
    </rPh>
    <rPh sb="198" eb="199">
      <t>リツ</t>
    </rPh>
    <rPh sb="201" eb="203">
      <t>キュウスイ</t>
    </rPh>
    <rPh sb="203" eb="205">
      <t>ゲンカ</t>
    </rPh>
    <rPh sb="207" eb="209">
      <t>リョウキン</t>
    </rPh>
    <rPh sb="209" eb="211">
      <t>カイシュウ</t>
    </rPh>
    <rPh sb="211" eb="212">
      <t>リツ</t>
    </rPh>
    <rPh sb="217" eb="219">
      <t>イジョウ</t>
    </rPh>
    <rPh sb="226" eb="228">
      <t>キュウスイ</t>
    </rPh>
    <rPh sb="232" eb="234">
      <t>ヒヨウ</t>
    </rPh>
    <rPh sb="235" eb="237">
      <t>スイドウ</t>
    </rPh>
    <rPh sb="237" eb="239">
      <t>リョウキン</t>
    </rPh>
    <rPh sb="240" eb="241">
      <t>マカナ</t>
    </rPh>
    <rPh sb="247" eb="249">
      <t>キュウスイ</t>
    </rPh>
    <rPh sb="249" eb="251">
      <t>ゲンカ</t>
    </rPh>
    <rPh sb="257" eb="259">
      <t>ルイジ</t>
    </rPh>
    <rPh sb="259" eb="261">
      <t>ダンタイ</t>
    </rPh>
    <rPh sb="262" eb="264">
      <t>ヒカク</t>
    </rPh>
    <rPh sb="267" eb="268">
      <t>タカ</t>
    </rPh>
    <rPh sb="269" eb="271">
      <t>ジョウタイ</t>
    </rPh>
    <rPh sb="277" eb="279">
      <t>シセツ</t>
    </rPh>
    <rPh sb="279" eb="282">
      <t>リヨウリツ</t>
    </rPh>
    <rPh sb="284" eb="286">
      <t>ルイジ</t>
    </rPh>
    <rPh sb="286" eb="288">
      <t>ダンタイ</t>
    </rPh>
    <rPh sb="289" eb="291">
      <t>ヒカク</t>
    </rPh>
    <rPh sb="294" eb="295">
      <t>タカ</t>
    </rPh>
    <rPh sb="296" eb="298">
      <t>ジョウタイ</t>
    </rPh>
    <rPh sb="302" eb="304">
      <t>シセツ</t>
    </rPh>
    <rPh sb="305" eb="307">
      <t>ユウコウ</t>
    </rPh>
    <rPh sb="307" eb="308">
      <t>テキ</t>
    </rPh>
    <rPh sb="309" eb="311">
      <t>リヨウ</t>
    </rPh>
    <rPh sb="317" eb="318">
      <t>カンガ</t>
    </rPh>
    <rPh sb="325" eb="326">
      <t>ユウ</t>
    </rPh>
    <rPh sb="326" eb="327">
      <t>シュウ</t>
    </rPh>
    <rPh sb="327" eb="328">
      <t>リツ</t>
    </rPh>
    <rPh sb="330" eb="332">
      <t>ゼンネン</t>
    </rPh>
    <rPh sb="335" eb="336">
      <t>タカ</t>
    </rPh>
    <rPh sb="337" eb="339">
      <t>スウチ</t>
    </rPh>
    <rPh sb="343" eb="345">
      <t>ルイジ</t>
    </rPh>
    <rPh sb="345" eb="347">
      <t>ダンタイ</t>
    </rPh>
    <rPh sb="350" eb="351">
      <t>タカ</t>
    </rPh>
    <rPh sb="352" eb="354">
      <t>ジョウタイ</t>
    </rPh>
    <phoneticPr fontId="4"/>
  </si>
  <si>
    <t>①有形固定資産減価償却率・②管路経年化率
　類似団体と比較すると下回ってはいるが、今後１０年の間に、耐用年数を迎える施設が多数あり、耐用年数を迎える管路も増えていく状況である。
③管路更新率
　前年よりも高い数値となり、類似団体よりも高い状態となった。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カンロ</t>
    </rPh>
    <rPh sb="16" eb="18">
      <t>ケイネン</t>
    </rPh>
    <rPh sb="18" eb="19">
      <t>カ</t>
    </rPh>
    <rPh sb="19" eb="20">
      <t>リツ</t>
    </rPh>
    <rPh sb="22" eb="24">
      <t>ルイジ</t>
    </rPh>
    <rPh sb="24" eb="26">
      <t>ダンタイ</t>
    </rPh>
    <rPh sb="27" eb="29">
      <t>ヒカク</t>
    </rPh>
    <rPh sb="32" eb="34">
      <t>シタマワ</t>
    </rPh>
    <rPh sb="41" eb="43">
      <t>コンゴ</t>
    </rPh>
    <rPh sb="45" eb="46">
      <t>ネン</t>
    </rPh>
    <rPh sb="47" eb="48">
      <t>アイダ</t>
    </rPh>
    <rPh sb="50" eb="52">
      <t>タイヨウ</t>
    </rPh>
    <rPh sb="52" eb="54">
      <t>ネンスウ</t>
    </rPh>
    <rPh sb="55" eb="56">
      <t>ムカ</t>
    </rPh>
    <rPh sb="58" eb="60">
      <t>シセツ</t>
    </rPh>
    <rPh sb="61" eb="63">
      <t>タスウ</t>
    </rPh>
    <rPh sb="66" eb="68">
      <t>タイヨウ</t>
    </rPh>
    <rPh sb="68" eb="70">
      <t>ネンスウ</t>
    </rPh>
    <rPh sb="71" eb="72">
      <t>ムカ</t>
    </rPh>
    <rPh sb="74" eb="76">
      <t>カンロ</t>
    </rPh>
    <rPh sb="77" eb="78">
      <t>フ</t>
    </rPh>
    <rPh sb="82" eb="84">
      <t>ジョウキョウ</t>
    </rPh>
    <rPh sb="90" eb="92">
      <t>カンロ</t>
    </rPh>
    <rPh sb="92" eb="94">
      <t>コウシン</t>
    </rPh>
    <rPh sb="94" eb="95">
      <t>リツ</t>
    </rPh>
    <rPh sb="97" eb="99">
      <t>ゼンネン</t>
    </rPh>
    <rPh sb="102" eb="103">
      <t>タカ</t>
    </rPh>
    <rPh sb="104" eb="106">
      <t>スウチ</t>
    </rPh>
    <rPh sb="117" eb="118">
      <t>タカ</t>
    </rPh>
    <rPh sb="119" eb="121">
      <t>ジョウタイ</t>
    </rPh>
    <phoneticPr fontId="4"/>
  </si>
  <si>
    <t>　平成29年度に策定した「経営戦略」で、補てん財源残高に不足が生じる見込みとなることから、2019年4月に料金の引き上げを行い、前年よりも大幅に純利益を確保することが出来ました
　しかし、今回の引き上げは、対象期間の4年間、事業運営ができるような引き上げであり、また多くの老朽施設等の更新も控えている状況であるので、これまで以上に、支出の削減や未収金の解消など、経営努力を行い、経営健全化に努めなければならないと考えている。</t>
    <rPh sb="1" eb="3">
      <t>ヘイセイ</t>
    </rPh>
    <rPh sb="5" eb="7">
      <t>ネンド</t>
    </rPh>
    <rPh sb="8" eb="10">
      <t>サクテイ</t>
    </rPh>
    <rPh sb="13" eb="15">
      <t>ケイエイ</t>
    </rPh>
    <rPh sb="15" eb="17">
      <t>センリャク</t>
    </rPh>
    <rPh sb="20" eb="21">
      <t>ホ</t>
    </rPh>
    <rPh sb="23" eb="25">
      <t>ザイゲン</t>
    </rPh>
    <rPh sb="25" eb="27">
      <t>ザンダカ</t>
    </rPh>
    <rPh sb="28" eb="30">
      <t>フソク</t>
    </rPh>
    <rPh sb="31" eb="32">
      <t>ショウ</t>
    </rPh>
    <rPh sb="34" eb="36">
      <t>ミコ</t>
    </rPh>
    <rPh sb="49" eb="50">
      <t>ネン</t>
    </rPh>
    <rPh sb="51" eb="52">
      <t>ガツ</t>
    </rPh>
    <rPh sb="53" eb="55">
      <t>リョウキン</t>
    </rPh>
    <rPh sb="56" eb="57">
      <t>ヒ</t>
    </rPh>
    <rPh sb="58" eb="59">
      <t>ア</t>
    </rPh>
    <rPh sb="61" eb="62">
      <t>オコナ</t>
    </rPh>
    <rPh sb="64" eb="66">
      <t>ゼンネン</t>
    </rPh>
    <rPh sb="69" eb="71">
      <t>オオハバ</t>
    </rPh>
    <rPh sb="72" eb="75">
      <t>ジュンリエキ</t>
    </rPh>
    <rPh sb="76" eb="78">
      <t>カクホ</t>
    </rPh>
    <rPh sb="83" eb="85">
      <t>デキ</t>
    </rPh>
    <rPh sb="94" eb="96">
      <t>コンカイ</t>
    </rPh>
    <rPh sb="97" eb="98">
      <t>ヒ</t>
    </rPh>
    <rPh sb="99" eb="100">
      <t>ア</t>
    </rPh>
    <rPh sb="103" eb="105">
      <t>タイショウ</t>
    </rPh>
    <rPh sb="105" eb="107">
      <t>キカン</t>
    </rPh>
    <rPh sb="109" eb="111">
      <t>ネンカン</t>
    </rPh>
    <rPh sb="112" eb="114">
      <t>ジギョウ</t>
    </rPh>
    <rPh sb="114" eb="116">
      <t>ウンエイ</t>
    </rPh>
    <rPh sb="123" eb="124">
      <t>ヒ</t>
    </rPh>
    <rPh sb="125" eb="126">
      <t>ア</t>
    </rPh>
    <rPh sb="133" eb="134">
      <t>オオ</t>
    </rPh>
    <rPh sb="136" eb="138">
      <t>ロウキュウ</t>
    </rPh>
    <rPh sb="138" eb="140">
      <t>シセツ</t>
    </rPh>
    <rPh sb="140" eb="141">
      <t>トウ</t>
    </rPh>
    <rPh sb="142" eb="144">
      <t>コウシン</t>
    </rPh>
    <rPh sb="145" eb="146">
      <t>ヒカ</t>
    </rPh>
    <rPh sb="150" eb="152">
      <t>ジョウキョウ</t>
    </rPh>
    <rPh sb="162" eb="164">
      <t>イジョウ</t>
    </rPh>
    <rPh sb="166" eb="168">
      <t>シシュツ</t>
    </rPh>
    <rPh sb="169" eb="171">
      <t>サクゲン</t>
    </rPh>
    <rPh sb="176" eb="178">
      <t>カイショウ</t>
    </rPh>
    <rPh sb="181" eb="183">
      <t>ケイエイ</t>
    </rPh>
    <rPh sb="183" eb="185">
      <t>ドリョク</t>
    </rPh>
    <rPh sb="186" eb="187">
      <t>オコナ</t>
    </rPh>
    <rPh sb="189" eb="191">
      <t>ケイエイ</t>
    </rPh>
    <rPh sb="191" eb="194">
      <t>ケンゼンカ</t>
    </rPh>
    <rPh sb="195" eb="196">
      <t>ツト</t>
    </rPh>
    <rPh sb="206" eb="207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</si>
</sst>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0.53</c:v>
                </c:pt>
                <c:pt idx="1">
                  <c:v>0.37</c:v>
                </c:pt>
                <c:pt idx="2">
                  <c:v>0.5</c:v>
                </c:pt>
                <c:pt idx="3">
                  <c:v>0.53</c:v>
                </c:pt>
                <c:pt idx="4">
                  <c:v>0.71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85-4332-950B-271C40987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3198528"/>
        <c:axId val="3931981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0.56000000000000005</c:v>
                </c:pt>
                <c:pt idx="1">
                  <c:v>0.61</c:v>
                </c:pt>
                <c:pt idx="2">
                  <c:v>0.51</c:v>
                </c:pt>
                <c:pt idx="3">
                  <c:v>0.57999999999999996</c:v>
                </c:pt>
                <c:pt idx="4">
                  <c:v>0.54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D85-4332-950B-271C40987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198528"/>
        <c:axId val="393198136"/>
      </c:lineChart>
      <c:dateAx>
        <c:axId val="3931985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3198136"/>
        <c:crosses val="autoZero"/>
        <c:auto val="1"/>
        <c:lblOffset val="100"/>
        <c:baseTimeUnit val="years"/>
      </c:dateAx>
      <c:valAx>
        <c:axId val="3931981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3198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79.62</c:v>
                </c:pt>
                <c:pt idx="1">
                  <c:v>77.959999999999994</c:v>
                </c:pt>
                <c:pt idx="2">
                  <c:v>76.14</c:v>
                </c:pt>
                <c:pt idx="3">
                  <c:v>77.069999999999993</c:v>
                </c:pt>
                <c:pt idx="4">
                  <c:v>77.099999999999994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7A-4BF3-9001-B0384CB8D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549232"/>
        <c:axId val="338549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58.53</c:v>
                </c:pt>
                <c:pt idx="1">
                  <c:v>59.01</c:v>
                </c:pt>
                <c:pt idx="2">
                  <c:v>60.03</c:v>
                </c:pt>
                <c:pt idx="3">
                  <c:v>59.74</c:v>
                </c:pt>
                <c:pt idx="4">
                  <c:v>59.67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7A-4BF3-9001-B0384CB8D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549232"/>
        <c:axId val="338549624"/>
      </c:lineChart>
      <c:dateAx>
        <c:axId val="3385492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8549624"/>
        <c:crosses val="autoZero"/>
        <c:auto val="1"/>
        <c:lblOffset val="100"/>
        <c:baseTimeUnit val="years"/>
      </c:dateAx>
      <c:valAx>
        <c:axId val="338549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549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</c:v>
                </c:pt>
                <c:pt idx="1">
                  <c:v>86.87</c:v>
                </c:pt>
                <c:pt idx="2">
                  <c:v>88.23</c:v>
                </c:pt>
                <c:pt idx="3">
                  <c:v>84.14</c:v>
                </c:pt>
                <c:pt idx="4">
                  <c:v>85.03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84-4D18-AD48-4C19BCEE2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550800"/>
        <c:axId val="338551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85.26</c:v>
                </c:pt>
                <c:pt idx="1">
                  <c:v>85.37</c:v>
                </c:pt>
                <c:pt idx="2">
                  <c:v>84.81</c:v>
                </c:pt>
                <c:pt idx="3">
                  <c:v>84.8</c:v>
                </c:pt>
                <c:pt idx="4">
                  <c:v>84.6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84-4D18-AD48-4C19BCEE2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550800"/>
        <c:axId val="338551192"/>
      </c:lineChart>
      <c:dateAx>
        <c:axId val="3385508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8551192"/>
        <c:crosses val="autoZero"/>
        <c:auto val="1"/>
        <c:lblOffset val="100"/>
        <c:baseTimeUnit val="years"/>
      </c:dateAx>
      <c:valAx>
        <c:axId val="338551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8550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112.41</c:v>
                </c:pt>
                <c:pt idx="1">
                  <c:v>113.69</c:v>
                </c:pt>
                <c:pt idx="2">
                  <c:v>107.62</c:v>
                </c:pt>
                <c:pt idx="3">
                  <c:v>105</c:v>
                </c:pt>
                <c:pt idx="4">
                  <c:v>122.95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B3-425B-A929-7B90E3404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868536"/>
        <c:axId val="397868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109.64</c:v>
                </c:pt>
                <c:pt idx="1">
                  <c:v>110.95</c:v>
                </c:pt>
                <c:pt idx="2">
                  <c:v>110.68</c:v>
                </c:pt>
                <c:pt idx="3">
                  <c:v>110.66</c:v>
                </c:pt>
                <c:pt idx="4">
                  <c:v>109.01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8B3-425B-A929-7B90E3404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868536"/>
        <c:axId val="397868928"/>
      </c:lineChart>
      <c:dateAx>
        <c:axId val="3978685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97868928"/>
        <c:crosses val="autoZero"/>
        <c:auto val="1"/>
        <c:lblOffset val="100"/>
        <c:baseTimeUnit val="years"/>
      </c:dateAx>
      <c:valAx>
        <c:axId val="3978689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7868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43.97</c:v>
                </c:pt>
                <c:pt idx="1">
                  <c:v>45.23</c:v>
                </c:pt>
                <c:pt idx="2">
                  <c:v>46.07</c:v>
                </c:pt>
                <c:pt idx="3">
                  <c:v>46.82</c:v>
                </c:pt>
                <c:pt idx="4">
                  <c:v>47.67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B4-4170-B510-812ED3067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870104"/>
        <c:axId val="213244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45.75</c:v>
                </c:pt>
                <c:pt idx="1">
                  <c:v>46.9</c:v>
                </c:pt>
                <c:pt idx="2">
                  <c:v>47.28</c:v>
                </c:pt>
                <c:pt idx="3">
                  <c:v>47.66</c:v>
                </c:pt>
                <c:pt idx="4">
                  <c:v>48.17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9B4-4170-B510-812ED3067A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7870104"/>
        <c:axId val="213244184"/>
      </c:lineChart>
      <c:dateAx>
        <c:axId val="397870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3244184"/>
        <c:crosses val="autoZero"/>
        <c:auto val="1"/>
        <c:lblOffset val="100"/>
        <c:baseTimeUnit val="years"/>
      </c:dateAx>
      <c:valAx>
        <c:axId val="213244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7870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4.79</c:v>
                </c:pt>
                <c:pt idx="1">
                  <c:v>4.38</c:v>
                </c:pt>
                <c:pt idx="2">
                  <c:v>3.79</c:v>
                </c:pt>
                <c:pt idx="3">
                  <c:v>11.68</c:v>
                </c:pt>
                <c:pt idx="4">
                  <c:v>16.13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2B-4D80-945B-6F6B5768B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3065656"/>
        <c:axId val="33306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10.54</c:v>
                </c:pt>
                <c:pt idx="1">
                  <c:v>12.03</c:v>
                </c:pt>
                <c:pt idx="2">
                  <c:v>12.19</c:v>
                </c:pt>
                <c:pt idx="3">
                  <c:v>15.1</c:v>
                </c:pt>
                <c:pt idx="4">
                  <c:v>17.12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82B-4D80-945B-6F6B5768B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3065656"/>
        <c:axId val="333065264"/>
      </c:lineChart>
      <c:dateAx>
        <c:axId val="3330656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3065264"/>
        <c:crosses val="autoZero"/>
        <c:auto val="1"/>
        <c:lblOffset val="100"/>
        <c:baseTimeUnit val="years"/>
      </c:dateAx>
      <c:valAx>
        <c:axId val="33306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3065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4C-44B3-8CB4-0961A238C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875864"/>
        <c:axId val="3405868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3.62</c:v>
                </c:pt>
                <c:pt idx="1">
                  <c:v>3.91</c:v>
                </c:pt>
                <c:pt idx="2">
                  <c:v>3.56</c:v>
                </c:pt>
                <c:pt idx="3">
                  <c:v>2.74</c:v>
                </c:pt>
                <c:pt idx="4">
                  <c:v>3.7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4C-44B3-8CB4-0961A238C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1875864"/>
        <c:axId val="340586808"/>
      </c:lineChart>
      <c:dateAx>
        <c:axId val="3918758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0586808"/>
        <c:crosses val="autoZero"/>
        <c:auto val="1"/>
        <c:lblOffset val="100"/>
        <c:baseTimeUnit val="years"/>
      </c:dateAx>
      <c:valAx>
        <c:axId val="34058680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91875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166.32</c:v>
                </c:pt>
                <c:pt idx="1">
                  <c:v>165.03</c:v>
                </c:pt>
                <c:pt idx="2">
                  <c:v>155.1</c:v>
                </c:pt>
                <c:pt idx="3">
                  <c:v>148.55000000000001</c:v>
                </c:pt>
                <c:pt idx="4">
                  <c:v>149.91999999999999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CE-4DBC-83F0-CBFA89D86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588376"/>
        <c:axId val="340588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371.31</c:v>
                </c:pt>
                <c:pt idx="1">
                  <c:v>377.63</c:v>
                </c:pt>
                <c:pt idx="2">
                  <c:v>357.34</c:v>
                </c:pt>
                <c:pt idx="3">
                  <c:v>366.03</c:v>
                </c:pt>
                <c:pt idx="4">
                  <c:v>365.18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2CE-4DBC-83F0-CBFA89D86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588376"/>
        <c:axId val="340588768"/>
      </c:lineChart>
      <c:dateAx>
        <c:axId val="3405883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0588768"/>
        <c:crosses val="autoZero"/>
        <c:auto val="1"/>
        <c:lblOffset val="100"/>
        <c:baseTimeUnit val="years"/>
      </c:dateAx>
      <c:valAx>
        <c:axId val="340588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05883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521.04999999999995</c:v>
                </c:pt>
                <c:pt idx="1">
                  <c:v>512.94000000000005</c:v>
                </c:pt>
                <c:pt idx="2">
                  <c:v>531.84</c:v>
                </c:pt>
                <c:pt idx="3">
                  <c:v>552.78</c:v>
                </c:pt>
                <c:pt idx="4">
                  <c:v>471.12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0A-4219-8AC8-FA76E80E7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589944"/>
        <c:axId val="34059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373.09</c:v>
                </c:pt>
                <c:pt idx="1">
                  <c:v>364.71</c:v>
                </c:pt>
                <c:pt idx="2">
                  <c:v>373.69</c:v>
                </c:pt>
                <c:pt idx="3">
                  <c:v>370.12</c:v>
                </c:pt>
                <c:pt idx="4">
                  <c:v>371.65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60A-4219-8AC8-FA76E80E7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589944"/>
        <c:axId val="340590336"/>
      </c:lineChart>
      <c:dateAx>
        <c:axId val="340589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40590336"/>
        <c:crosses val="autoZero"/>
        <c:auto val="1"/>
        <c:lblOffset val="100"/>
        <c:baseTimeUnit val="years"/>
      </c:dateAx>
      <c:valAx>
        <c:axId val="340590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0589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109.14</c:v>
                </c:pt>
                <c:pt idx="1">
                  <c:v>110.87</c:v>
                </c:pt>
                <c:pt idx="2">
                  <c:v>104.06</c:v>
                </c:pt>
                <c:pt idx="3">
                  <c:v>101.69</c:v>
                </c:pt>
                <c:pt idx="4">
                  <c:v>120.2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67-43A1-AA1B-B11F98EA8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024104"/>
        <c:axId val="33902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99.99</c:v>
                </c:pt>
                <c:pt idx="1">
                  <c:v>100.65</c:v>
                </c:pt>
                <c:pt idx="2">
                  <c:v>99.87</c:v>
                </c:pt>
                <c:pt idx="3">
                  <c:v>100.42</c:v>
                </c:pt>
                <c:pt idx="4">
                  <c:v>98.77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C67-43A1-AA1B-B11F98EA8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24104"/>
        <c:axId val="339024496"/>
      </c:lineChart>
      <c:dateAx>
        <c:axId val="339024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024496"/>
        <c:crosses val="autoZero"/>
        <c:auto val="1"/>
        <c:lblOffset val="100"/>
        <c:baseTimeUnit val="years"/>
      </c:dateAx>
      <c:valAx>
        <c:axId val="33902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024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194.55</c:v>
                </c:pt>
                <c:pt idx="1">
                  <c:v>191.63</c:v>
                </c:pt>
                <c:pt idx="2">
                  <c:v>204.22</c:v>
                </c:pt>
                <c:pt idx="3">
                  <c:v>210.22</c:v>
                </c:pt>
                <c:pt idx="4">
                  <c:v>205.09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88-411D-ADA0-9455DF706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025672"/>
        <c:axId val="339026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171.15</c:v>
                </c:pt>
                <c:pt idx="1">
                  <c:v>170.19</c:v>
                </c:pt>
                <c:pt idx="2">
                  <c:v>171.81</c:v>
                </c:pt>
                <c:pt idx="3">
                  <c:v>171.67</c:v>
                </c:pt>
                <c:pt idx="4">
                  <c:v>173.67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B88-411D-ADA0-9455DF706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025672"/>
        <c:axId val="339026064"/>
      </c:lineChart>
      <c:dateAx>
        <c:axId val="339025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339026064"/>
        <c:crosses val="autoZero"/>
        <c:auto val="1"/>
        <c:lblOffset val="100"/>
        <c:baseTimeUnit val="years"/>
      </c:dateAx>
      <c:valAx>
        <c:axId val="339026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025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J22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15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15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6" t="str">
        <f>データ!H6</f>
        <v>北海道　登別市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末端給水事業</v>
      </c>
      <c r="Q8" s="60"/>
      <c r="R8" s="60"/>
      <c r="S8" s="60"/>
      <c r="T8" s="60"/>
      <c r="U8" s="60"/>
      <c r="V8" s="60"/>
      <c r="W8" s="60" t="str">
        <f>データ!$L$6</f>
        <v>A5</v>
      </c>
      <c r="X8" s="60"/>
      <c r="Y8" s="60"/>
      <c r="Z8" s="60"/>
      <c r="AA8" s="60"/>
      <c r="AB8" s="60"/>
      <c r="AC8" s="60"/>
      <c r="AD8" s="60" t="str">
        <f>データ!$M$6</f>
        <v>非設置</v>
      </c>
      <c r="AE8" s="60"/>
      <c r="AF8" s="60"/>
      <c r="AG8" s="60"/>
      <c r="AH8" s="60"/>
      <c r="AI8" s="60"/>
      <c r="AJ8" s="60"/>
      <c r="AK8" s="4"/>
      <c r="AL8" s="61">
        <f>データ!$R$6</f>
        <v>47608</v>
      </c>
      <c r="AM8" s="61"/>
      <c r="AN8" s="61"/>
      <c r="AO8" s="61"/>
      <c r="AP8" s="61"/>
      <c r="AQ8" s="61"/>
      <c r="AR8" s="61"/>
      <c r="AS8" s="61"/>
      <c r="AT8" s="52">
        <f>データ!$S$6</f>
        <v>212.21</v>
      </c>
      <c r="AU8" s="53"/>
      <c r="AV8" s="53"/>
      <c r="AW8" s="53"/>
      <c r="AX8" s="53"/>
      <c r="AY8" s="53"/>
      <c r="AZ8" s="53"/>
      <c r="BA8" s="53"/>
      <c r="BB8" s="54">
        <f>データ!$T$6</f>
        <v>224.34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45.8</v>
      </c>
      <c r="J10" s="53"/>
      <c r="K10" s="53"/>
      <c r="L10" s="53"/>
      <c r="M10" s="53"/>
      <c r="N10" s="53"/>
      <c r="O10" s="64"/>
      <c r="P10" s="54">
        <f>データ!$P$6</f>
        <v>98.68</v>
      </c>
      <c r="Q10" s="54"/>
      <c r="R10" s="54"/>
      <c r="S10" s="54"/>
      <c r="T10" s="54"/>
      <c r="U10" s="54"/>
      <c r="V10" s="54"/>
      <c r="W10" s="61">
        <f>データ!$Q$6</f>
        <v>4822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46555</v>
      </c>
      <c r="AM10" s="61"/>
      <c r="AN10" s="61"/>
      <c r="AO10" s="61"/>
      <c r="AP10" s="61"/>
      <c r="AQ10" s="61"/>
      <c r="AR10" s="61"/>
      <c r="AS10" s="61"/>
      <c r="AT10" s="52">
        <f>データ!$V$6</f>
        <v>19.010000000000002</v>
      </c>
      <c r="AU10" s="53"/>
      <c r="AV10" s="53"/>
      <c r="AW10" s="53"/>
      <c r="AX10" s="53"/>
      <c r="AY10" s="53"/>
      <c r="AZ10" s="53"/>
      <c r="BA10" s="53"/>
      <c r="BB10" s="54">
        <f>データ!$W$6</f>
        <v>2448.9699999999998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15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15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109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110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15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15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111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FiNRvAKW9I2wjyOsUCNSMO59lVL3ECk1TzHQu+N2tcNUHnHHyOZg/3FmLuqbzmd/FJn2mfgotYhWsFImGWPlZg==" saltValue="/yH2QzmU9Y/rbiFuVCnXNw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27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52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53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54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55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56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57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58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59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60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61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62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63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64</v>
      </c>
      <c r="B5" s="32"/>
      <c r="C5" s="32"/>
      <c r="D5" s="32"/>
      <c r="E5" s="32"/>
      <c r="F5" s="32"/>
      <c r="G5" s="32"/>
      <c r="H5" s="33" t="s">
        <v>65</v>
      </c>
      <c r="I5" s="33" t="s">
        <v>66</v>
      </c>
      <c r="J5" s="33" t="s">
        <v>67</v>
      </c>
      <c r="K5" s="33" t="s">
        <v>68</v>
      </c>
      <c r="L5" s="33" t="s">
        <v>69</v>
      </c>
      <c r="M5" s="33" t="s">
        <v>5</v>
      </c>
      <c r="N5" s="33" t="s">
        <v>70</v>
      </c>
      <c r="O5" s="33" t="s">
        <v>71</v>
      </c>
      <c r="P5" s="33" t="s">
        <v>72</v>
      </c>
      <c r="Q5" s="33" t="s">
        <v>73</v>
      </c>
      <c r="R5" s="33" t="s">
        <v>74</v>
      </c>
      <c r="S5" s="33" t="s">
        <v>75</v>
      </c>
      <c r="T5" s="33" t="s">
        <v>76</v>
      </c>
      <c r="U5" s="33" t="s">
        <v>77</v>
      </c>
      <c r="V5" s="33" t="s">
        <v>78</v>
      </c>
      <c r="W5" s="33" t="s">
        <v>79</v>
      </c>
      <c r="X5" s="33" t="s">
        <v>80</v>
      </c>
      <c r="Y5" s="33" t="s">
        <v>81</v>
      </c>
      <c r="Z5" s="33" t="s">
        <v>82</v>
      </c>
      <c r="AA5" s="33" t="s">
        <v>83</v>
      </c>
      <c r="AB5" s="33" t="s">
        <v>84</v>
      </c>
      <c r="AC5" s="33" t="s">
        <v>85</v>
      </c>
      <c r="AD5" s="33" t="s">
        <v>86</v>
      </c>
      <c r="AE5" s="33" t="s">
        <v>87</v>
      </c>
      <c r="AF5" s="33" t="s">
        <v>88</v>
      </c>
      <c r="AG5" s="33" t="s">
        <v>89</v>
      </c>
      <c r="AH5" s="33" t="s">
        <v>29</v>
      </c>
      <c r="AI5" s="33" t="s">
        <v>80</v>
      </c>
      <c r="AJ5" s="33" t="s">
        <v>81</v>
      </c>
      <c r="AK5" s="33" t="s">
        <v>82</v>
      </c>
      <c r="AL5" s="33" t="s">
        <v>83</v>
      </c>
      <c r="AM5" s="33" t="s">
        <v>84</v>
      </c>
      <c r="AN5" s="33" t="s">
        <v>85</v>
      </c>
      <c r="AO5" s="33" t="s">
        <v>86</v>
      </c>
      <c r="AP5" s="33" t="s">
        <v>87</v>
      </c>
      <c r="AQ5" s="33" t="s">
        <v>88</v>
      </c>
      <c r="AR5" s="33" t="s">
        <v>89</v>
      </c>
      <c r="AS5" s="33" t="s">
        <v>90</v>
      </c>
      <c r="AT5" s="33" t="s">
        <v>80</v>
      </c>
      <c r="AU5" s="33" t="s">
        <v>81</v>
      </c>
      <c r="AV5" s="33" t="s">
        <v>82</v>
      </c>
      <c r="AW5" s="33" t="s">
        <v>83</v>
      </c>
      <c r="AX5" s="33" t="s">
        <v>84</v>
      </c>
      <c r="AY5" s="33" t="s">
        <v>85</v>
      </c>
      <c r="AZ5" s="33" t="s">
        <v>86</v>
      </c>
      <c r="BA5" s="33" t="s">
        <v>87</v>
      </c>
      <c r="BB5" s="33" t="s">
        <v>88</v>
      </c>
      <c r="BC5" s="33" t="s">
        <v>89</v>
      </c>
      <c r="BD5" s="33" t="s">
        <v>90</v>
      </c>
      <c r="BE5" s="33" t="s">
        <v>80</v>
      </c>
      <c r="BF5" s="33" t="s">
        <v>81</v>
      </c>
      <c r="BG5" s="33" t="s">
        <v>82</v>
      </c>
      <c r="BH5" s="33" t="s">
        <v>83</v>
      </c>
      <c r="BI5" s="33" t="s">
        <v>84</v>
      </c>
      <c r="BJ5" s="33" t="s">
        <v>85</v>
      </c>
      <c r="BK5" s="33" t="s">
        <v>86</v>
      </c>
      <c r="BL5" s="33" t="s">
        <v>87</v>
      </c>
      <c r="BM5" s="33" t="s">
        <v>88</v>
      </c>
      <c r="BN5" s="33" t="s">
        <v>89</v>
      </c>
      <c r="BO5" s="33" t="s">
        <v>90</v>
      </c>
      <c r="BP5" s="33" t="s">
        <v>80</v>
      </c>
      <c r="BQ5" s="33" t="s">
        <v>81</v>
      </c>
      <c r="BR5" s="33" t="s">
        <v>82</v>
      </c>
      <c r="BS5" s="33" t="s">
        <v>83</v>
      </c>
      <c r="BT5" s="33" t="s">
        <v>84</v>
      </c>
      <c r="BU5" s="33" t="s">
        <v>85</v>
      </c>
      <c r="BV5" s="33" t="s">
        <v>86</v>
      </c>
      <c r="BW5" s="33" t="s">
        <v>87</v>
      </c>
      <c r="BX5" s="33" t="s">
        <v>88</v>
      </c>
      <c r="BY5" s="33" t="s">
        <v>89</v>
      </c>
      <c r="BZ5" s="33" t="s">
        <v>90</v>
      </c>
      <c r="CA5" s="33" t="s">
        <v>80</v>
      </c>
      <c r="CB5" s="33" t="s">
        <v>81</v>
      </c>
      <c r="CC5" s="33" t="s">
        <v>82</v>
      </c>
      <c r="CD5" s="33" t="s">
        <v>83</v>
      </c>
      <c r="CE5" s="33" t="s">
        <v>84</v>
      </c>
      <c r="CF5" s="33" t="s">
        <v>85</v>
      </c>
      <c r="CG5" s="33" t="s">
        <v>86</v>
      </c>
      <c r="CH5" s="33" t="s">
        <v>87</v>
      </c>
      <c r="CI5" s="33" t="s">
        <v>88</v>
      </c>
      <c r="CJ5" s="33" t="s">
        <v>89</v>
      </c>
      <c r="CK5" s="33" t="s">
        <v>90</v>
      </c>
      <c r="CL5" s="33" t="s">
        <v>80</v>
      </c>
      <c r="CM5" s="33" t="s">
        <v>81</v>
      </c>
      <c r="CN5" s="33" t="s">
        <v>82</v>
      </c>
      <c r="CO5" s="33" t="s">
        <v>83</v>
      </c>
      <c r="CP5" s="33" t="s">
        <v>84</v>
      </c>
      <c r="CQ5" s="33" t="s">
        <v>85</v>
      </c>
      <c r="CR5" s="33" t="s">
        <v>86</v>
      </c>
      <c r="CS5" s="33" t="s">
        <v>87</v>
      </c>
      <c r="CT5" s="33" t="s">
        <v>88</v>
      </c>
      <c r="CU5" s="33" t="s">
        <v>89</v>
      </c>
      <c r="CV5" s="33" t="s">
        <v>90</v>
      </c>
      <c r="CW5" s="33" t="s">
        <v>80</v>
      </c>
      <c r="CX5" s="33" t="s">
        <v>81</v>
      </c>
      <c r="CY5" s="33" t="s">
        <v>82</v>
      </c>
      <c r="CZ5" s="33" t="s">
        <v>83</v>
      </c>
      <c r="DA5" s="33" t="s">
        <v>84</v>
      </c>
      <c r="DB5" s="33" t="s">
        <v>85</v>
      </c>
      <c r="DC5" s="33" t="s">
        <v>86</v>
      </c>
      <c r="DD5" s="33" t="s">
        <v>87</v>
      </c>
      <c r="DE5" s="33" t="s">
        <v>88</v>
      </c>
      <c r="DF5" s="33" t="s">
        <v>89</v>
      </c>
      <c r="DG5" s="33" t="s">
        <v>90</v>
      </c>
      <c r="DH5" s="33" t="s">
        <v>80</v>
      </c>
      <c r="DI5" s="33" t="s">
        <v>81</v>
      </c>
      <c r="DJ5" s="33" t="s">
        <v>82</v>
      </c>
      <c r="DK5" s="33" t="s">
        <v>83</v>
      </c>
      <c r="DL5" s="33" t="s">
        <v>84</v>
      </c>
      <c r="DM5" s="33" t="s">
        <v>85</v>
      </c>
      <c r="DN5" s="33" t="s">
        <v>86</v>
      </c>
      <c r="DO5" s="33" t="s">
        <v>87</v>
      </c>
      <c r="DP5" s="33" t="s">
        <v>88</v>
      </c>
      <c r="DQ5" s="33" t="s">
        <v>89</v>
      </c>
      <c r="DR5" s="33" t="s">
        <v>90</v>
      </c>
      <c r="DS5" s="33" t="s">
        <v>80</v>
      </c>
      <c r="DT5" s="33" t="s">
        <v>81</v>
      </c>
      <c r="DU5" s="33" t="s">
        <v>82</v>
      </c>
      <c r="DV5" s="33" t="s">
        <v>83</v>
      </c>
      <c r="DW5" s="33" t="s">
        <v>84</v>
      </c>
      <c r="DX5" s="33" t="s">
        <v>85</v>
      </c>
      <c r="DY5" s="33" t="s">
        <v>86</v>
      </c>
      <c r="DZ5" s="33" t="s">
        <v>87</v>
      </c>
      <c r="EA5" s="33" t="s">
        <v>88</v>
      </c>
      <c r="EB5" s="33" t="s">
        <v>89</v>
      </c>
      <c r="EC5" s="33" t="s">
        <v>90</v>
      </c>
      <c r="ED5" s="33" t="s">
        <v>80</v>
      </c>
      <c r="EE5" s="33" t="s">
        <v>81</v>
      </c>
      <c r="EF5" s="33" t="s">
        <v>82</v>
      </c>
      <c r="EG5" s="33" t="s">
        <v>83</v>
      </c>
      <c r="EH5" s="33" t="s">
        <v>84</v>
      </c>
      <c r="EI5" s="33" t="s">
        <v>85</v>
      </c>
      <c r="EJ5" s="33" t="s">
        <v>86</v>
      </c>
      <c r="EK5" s="33" t="s">
        <v>87</v>
      </c>
      <c r="EL5" s="33" t="s">
        <v>88</v>
      </c>
      <c r="EM5" s="33" t="s">
        <v>89</v>
      </c>
      <c r="EN5" s="33" t="s">
        <v>90</v>
      </c>
    </row>
    <row r="6" spans="1:144" s="37" customFormat="1" x14ac:dyDescent="0.15">
      <c r="A6" s="29" t="s">
        <v>91</v>
      </c>
      <c r="B6" s="34">
        <f>B7</f>
        <v>2019</v>
      </c>
      <c r="C6" s="34">
        <f t="shared" ref="C6:W6" si="3">C7</f>
        <v>12301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北海道　登別市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 t="str">
        <f t="shared" si="3"/>
        <v>非設置</v>
      </c>
      <c r="N6" s="35" t="str">
        <f t="shared" si="3"/>
        <v>-</v>
      </c>
      <c r="O6" s="35">
        <f t="shared" si="3"/>
        <v>45.8</v>
      </c>
      <c r="P6" s="35">
        <f t="shared" si="3"/>
        <v>98.68</v>
      </c>
      <c r="Q6" s="35">
        <f t="shared" si="3"/>
        <v>4822</v>
      </c>
      <c r="R6" s="35">
        <f t="shared" si="3"/>
        <v>47608</v>
      </c>
      <c r="S6" s="35">
        <f t="shared" si="3"/>
        <v>212.21</v>
      </c>
      <c r="T6" s="35">
        <f t="shared" si="3"/>
        <v>224.34</v>
      </c>
      <c r="U6" s="35">
        <f t="shared" si="3"/>
        <v>46555</v>
      </c>
      <c r="V6" s="35">
        <f t="shared" si="3"/>
        <v>19.010000000000002</v>
      </c>
      <c r="W6" s="35">
        <f t="shared" si="3"/>
        <v>2448.9699999999998</v>
      </c>
      <c r="X6" s="36">
        <f>IF(X7="",NA(),X7)</f>
        <v>112.41</v>
      </c>
      <c r="Y6" s="36">
        <f t="shared" ref="Y6:AG6" si="4">IF(Y7="",NA(),Y7)</f>
        <v>113.69</v>
      </c>
      <c r="Z6" s="36">
        <f t="shared" si="4"/>
        <v>107.62</v>
      </c>
      <c r="AA6" s="36">
        <f t="shared" si="4"/>
        <v>105</v>
      </c>
      <c r="AB6" s="36">
        <f t="shared" si="4"/>
        <v>122.95</v>
      </c>
      <c r="AC6" s="36">
        <f t="shared" si="4"/>
        <v>109.64</v>
      </c>
      <c r="AD6" s="36">
        <f t="shared" si="4"/>
        <v>110.95</v>
      </c>
      <c r="AE6" s="36">
        <f t="shared" si="4"/>
        <v>110.68</v>
      </c>
      <c r="AF6" s="36">
        <f t="shared" si="4"/>
        <v>110.66</v>
      </c>
      <c r="AG6" s="36">
        <f t="shared" si="4"/>
        <v>109.01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3.62</v>
      </c>
      <c r="AO6" s="36">
        <f t="shared" si="5"/>
        <v>3.91</v>
      </c>
      <c r="AP6" s="36">
        <f t="shared" si="5"/>
        <v>3.56</v>
      </c>
      <c r="AQ6" s="36">
        <f t="shared" si="5"/>
        <v>2.74</v>
      </c>
      <c r="AR6" s="36">
        <f t="shared" si="5"/>
        <v>3.7</v>
      </c>
      <c r="AS6" s="35" t="str">
        <f>IF(AS7="","",IF(AS7="-","【-】","【"&amp;SUBSTITUTE(TEXT(AS7,"#,##0.00"),"-","△")&amp;"】"))</f>
        <v>【1.08】</v>
      </c>
      <c r="AT6" s="36">
        <f>IF(AT7="",NA(),AT7)</f>
        <v>166.32</v>
      </c>
      <c r="AU6" s="36">
        <f t="shared" ref="AU6:BC6" si="6">IF(AU7="",NA(),AU7)</f>
        <v>165.03</v>
      </c>
      <c r="AV6" s="36">
        <f t="shared" si="6"/>
        <v>155.1</v>
      </c>
      <c r="AW6" s="36">
        <f t="shared" si="6"/>
        <v>148.55000000000001</v>
      </c>
      <c r="AX6" s="36">
        <f t="shared" si="6"/>
        <v>149.91999999999999</v>
      </c>
      <c r="AY6" s="36">
        <f t="shared" si="6"/>
        <v>371.31</v>
      </c>
      <c r="AZ6" s="36">
        <f t="shared" si="6"/>
        <v>377.63</v>
      </c>
      <c r="BA6" s="36">
        <f t="shared" si="6"/>
        <v>357.34</v>
      </c>
      <c r="BB6" s="36">
        <f t="shared" si="6"/>
        <v>366.03</v>
      </c>
      <c r="BC6" s="36">
        <f t="shared" si="6"/>
        <v>365.18</v>
      </c>
      <c r="BD6" s="35" t="str">
        <f>IF(BD7="","",IF(BD7="-","【-】","【"&amp;SUBSTITUTE(TEXT(BD7,"#,##0.00"),"-","△")&amp;"】"))</f>
        <v>【264.97】</v>
      </c>
      <c r="BE6" s="36">
        <f>IF(BE7="",NA(),BE7)</f>
        <v>521.04999999999995</v>
      </c>
      <c r="BF6" s="36">
        <f t="shared" ref="BF6:BN6" si="7">IF(BF7="",NA(),BF7)</f>
        <v>512.94000000000005</v>
      </c>
      <c r="BG6" s="36">
        <f t="shared" si="7"/>
        <v>531.84</v>
      </c>
      <c r="BH6" s="36">
        <f t="shared" si="7"/>
        <v>552.78</v>
      </c>
      <c r="BI6" s="36">
        <f t="shared" si="7"/>
        <v>471.12</v>
      </c>
      <c r="BJ6" s="36">
        <f t="shared" si="7"/>
        <v>373.09</v>
      </c>
      <c r="BK6" s="36">
        <f t="shared" si="7"/>
        <v>364.71</v>
      </c>
      <c r="BL6" s="36">
        <f t="shared" si="7"/>
        <v>373.69</v>
      </c>
      <c r="BM6" s="36">
        <f t="shared" si="7"/>
        <v>370.12</v>
      </c>
      <c r="BN6" s="36">
        <f t="shared" si="7"/>
        <v>371.65</v>
      </c>
      <c r="BO6" s="35" t="str">
        <f>IF(BO7="","",IF(BO7="-","【-】","【"&amp;SUBSTITUTE(TEXT(BO7,"#,##0.00"),"-","△")&amp;"】"))</f>
        <v>【266.61】</v>
      </c>
      <c r="BP6" s="36">
        <f>IF(BP7="",NA(),BP7)</f>
        <v>109.14</v>
      </c>
      <c r="BQ6" s="36">
        <f t="shared" ref="BQ6:BY6" si="8">IF(BQ7="",NA(),BQ7)</f>
        <v>110.87</v>
      </c>
      <c r="BR6" s="36">
        <f t="shared" si="8"/>
        <v>104.06</v>
      </c>
      <c r="BS6" s="36">
        <f t="shared" si="8"/>
        <v>101.69</v>
      </c>
      <c r="BT6" s="36">
        <f t="shared" si="8"/>
        <v>120.2</v>
      </c>
      <c r="BU6" s="36">
        <f t="shared" si="8"/>
        <v>99.99</v>
      </c>
      <c r="BV6" s="36">
        <f t="shared" si="8"/>
        <v>100.65</v>
      </c>
      <c r="BW6" s="36">
        <f t="shared" si="8"/>
        <v>99.87</v>
      </c>
      <c r="BX6" s="36">
        <f t="shared" si="8"/>
        <v>100.42</v>
      </c>
      <c r="BY6" s="36">
        <f t="shared" si="8"/>
        <v>98.77</v>
      </c>
      <c r="BZ6" s="35" t="str">
        <f>IF(BZ7="","",IF(BZ7="-","【-】","【"&amp;SUBSTITUTE(TEXT(BZ7,"#,##0.00"),"-","△")&amp;"】"))</f>
        <v>【103.24】</v>
      </c>
      <c r="CA6" s="36">
        <f>IF(CA7="",NA(),CA7)</f>
        <v>194.55</v>
      </c>
      <c r="CB6" s="36">
        <f t="shared" ref="CB6:CJ6" si="9">IF(CB7="",NA(),CB7)</f>
        <v>191.63</v>
      </c>
      <c r="CC6" s="36">
        <f t="shared" si="9"/>
        <v>204.22</v>
      </c>
      <c r="CD6" s="36">
        <f t="shared" si="9"/>
        <v>210.22</v>
      </c>
      <c r="CE6" s="36">
        <f t="shared" si="9"/>
        <v>205.09</v>
      </c>
      <c r="CF6" s="36">
        <f t="shared" si="9"/>
        <v>171.15</v>
      </c>
      <c r="CG6" s="36">
        <f t="shared" si="9"/>
        <v>170.19</v>
      </c>
      <c r="CH6" s="36">
        <f t="shared" si="9"/>
        <v>171.81</v>
      </c>
      <c r="CI6" s="36">
        <f t="shared" si="9"/>
        <v>171.67</v>
      </c>
      <c r="CJ6" s="36">
        <f t="shared" si="9"/>
        <v>173.67</v>
      </c>
      <c r="CK6" s="35" t="str">
        <f>IF(CK7="","",IF(CK7="-","【-】","【"&amp;SUBSTITUTE(TEXT(CK7,"#,##0.00"),"-","△")&amp;"】"))</f>
        <v>【168.38】</v>
      </c>
      <c r="CL6" s="36">
        <f>IF(CL7="",NA(),CL7)</f>
        <v>79.62</v>
      </c>
      <c r="CM6" s="36">
        <f t="shared" ref="CM6:CU6" si="10">IF(CM7="",NA(),CM7)</f>
        <v>77.959999999999994</v>
      </c>
      <c r="CN6" s="36">
        <f t="shared" si="10"/>
        <v>76.14</v>
      </c>
      <c r="CO6" s="36">
        <f t="shared" si="10"/>
        <v>77.069999999999993</v>
      </c>
      <c r="CP6" s="36">
        <f t="shared" si="10"/>
        <v>77.099999999999994</v>
      </c>
      <c r="CQ6" s="36">
        <f t="shared" si="10"/>
        <v>58.53</v>
      </c>
      <c r="CR6" s="36">
        <f t="shared" si="10"/>
        <v>59.01</v>
      </c>
      <c r="CS6" s="36">
        <f t="shared" si="10"/>
        <v>60.03</v>
      </c>
      <c r="CT6" s="36">
        <f t="shared" si="10"/>
        <v>59.74</v>
      </c>
      <c r="CU6" s="36">
        <f t="shared" si="10"/>
        <v>59.67</v>
      </c>
      <c r="CV6" s="35" t="str">
        <f>IF(CV7="","",IF(CV7="-","【-】","【"&amp;SUBSTITUTE(TEXT(CV7,"#,##0.00"),"-","△")&amp;"】"))</f>
        <v>【60.00】</v>
      </c>
      <c r="CW6" s="36">
        <f>IF(CW7="",NA(),CW7)</f>
        <v>85</v>
      </c>
      <c r="CX6" s="36">
        <f t="shared" ref="CX6:DF6" si="11">IF(CX7="",NA(),CX7)</f>
        <v>86.87</v>
      </c>
      <c r="CY6" s="36">
        <f t="shared" si="11"/>
        <v>88.23</v>
      </c>
      <c r="CZ6" s="36">
        <f t="shared" si="11"/>
        <v>84.14</v>
      </c>
      <c r="DA6" s="36">
        <f t="shared" si="11"/>
        <v>85.03</v>
      </c>
      <c r="DB6" s="36">
        <f t="shared" si="11"/>
        <v>85.26</v>
      </c>
      <c r="DC6" s="36">
        <f t="shared" si="11"/>
        <v>85.37</v>
      </c>
      <c r="DD6" s="36">
        <f t="shared" si="11"/>
        <v>84.81</v>
      </c>
      <c r="DE6" s="36">
        <f t="shared" si="11"/>
        <v>84.8</v>
      </c>
      <c r="DF6" s="36">
        <f t="shared" si="11"/>
        <v>84.6</v>
      </c>
      <c r="DG6" s="35" t="str">
        <f>IF(DG7="","",IF(DG7="-","【-】","【"&amp;SUBSTITUTE(TEXT(DG7,"#,##0.00"),"-","△")&amp;"】"))</f>
        <v>【89.80】</v>
      </c>
      <c r="DH6" s="36">
        <f>IF(DH7="",NA(),DH7)</f>
        <v>43.97</v>
      </c>
      <c r="DI6" s="36">
        <f t="shared" ref="DI6:DQ6" si="12">IF(DI7="",NA(),DI7)</f>
        <v>45.23</v>
      </c>
      <c r="DJ6" s="36">
        <f t="shared" si="12"/>
        <v>46.07</v>
      </c>
      <c r="DK6" s="36">
        <f t="shared" si="12"/>
        <v>46.82</v>
      </c>
      <c r="DL6" s="36">
        <f t="shared" si="12"/>
        <v>47.67</v>
      </c>
      <c r="DM6" s="36">
        <f t="shared" si="12"/>
        <v>45.75</v>
      </c>
      <c r="DN6" s="36">
        <f t="shared" si="12"/>
        <v>46.9</v>
      </c>
      <c r="DO6" s="36">
        <f t="shared" si="12"/>
        <v>47.28</v>
      </c>
      <c r="DP6" s="36">
        <f t="shared" si="12"/>
        <v>47.66</v>
      </c>
      <c r="DQ6" s="36">
        <f t="shared" si="12"/>
        <v>48.17</v>
      </c>
      <c r="DR6" s="35" t="str">
        <f>IF(DR7="","",IF(DR7="-","【-】","【"&amp;SUBSTITUTE(TEXT(DR7,"#,##0.00"),"-","△")&amp;"】"))</f>
        <v>【49.59】</v>
      </c>
      <c r="DS6" s="36">
        <f>IF(DS7="",NA(),DS7)</f>
        <v>4.79</v>
      </c>
      <c r="DT6" s="36">
        <f t="shared" ref="DT6:EB6" si="13">IF(DT7="",NA(),DT7)</f>
        <v>4.38</v>
      </c>
      <c r="DU6" s="36">
        <f t="shared" si="13"/>
        <v>3.79</v>
      </c>
      <c r="DV6" s="36">
        <f t="shared" si="13"/>
        <v>11.68</v>
      </c>
      <c r="DW6" s="36">
        <f t="shared" si="13"/>
        <v>16.13</v>
      </c>
      <c r="DX6" s="36">
        <f t="shared" si="13"/>
        <v>10.54</v>
      </c>
      <c r="DY6" s="36">
        <f t="shared" si="13"/>
        <v>12.03</v>
      </c>
      <c r="DZ6" s="36">
        <f t="shared" si="13"/>
        <v>12.19</v>
      </c>
      <c r="EA6" s="36">
        <f t="shared" si="13"/>
        <v>15.1</v>
      </c>
      <c r="EB6" s="36">
        <f t="shared" si="13"/>
        <v>17.12</v>
      </c>
      <c r="EC6" s="35" t="str">
        <f>IF(EC7="","",IF(EC7="-","【-】","【"&amp;SUBSTITUTE(TEXT(EC7,"#,##0.00"),"-","△")&amp;"】"))</f>
        <v>【19.44】</v>
      </c>
      <c r="ED6" s="36">
        <f>IF(ED7="",NA(),ED7)</f>
        <v>0.53</v>
      </c>
      <c r="EE6" s="36">
        <f t="shared" ref="EE6:EM6" si="14">IF(EE7="",NA(),EE7)</f>
        <v>0.37</v>
      </c>
      <c r="EF6" s="36">
        <f t="shared" si="14"/>
        <v>0.5</v>
      </c>
      <c r="EG6" s="36">
        <f t="shared" si="14"/>
        <v>0.53</v>
      </c>
      <c r="EH6" s="36">
        <f t="shared" si="14"/>
        <v>0.71</v>
      </c>
      <c r="EI6" s="36">
        <f t="shared" si="14"/>
        <v>0.56000000000000005</v>
      </c>
      <c r="EJ6" s="36">
        <f t="shared" si="14"/>
        <v>0.61</v>
      </c>
      <c r="EK6" s="36">
        <f t="shared" si="14"/>
        <v>0.51</v>
      </c>
      <c r="EL6" s="36">
        <f t="shared" si="14"/>
        <v>0.57999999999999996</v>
      </c>
      <c r="EM6" s="36">
        <f t="shared" si="14"/>
        <v>0.54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12301</v>
      </c>
      <c r="D7" s="38">
        <v>46</v>
      </c>
      <c r="E7" s="38">
        <v>1</v>
      </c>
      <c r="F7" s="38">
        <v>0</v>
      </c>
      <c r="G7" s="38">
        <v>1</v>
      </c>
      <c r="H7" s="38" t="s">
        <v>92</v>
      </c>
      <c r="I7" s="38" t="s">
        <v>93</v>
      </c>
      <c r="J7" s="38" t="s">
        <v>94</v>
      </c>
      <c r="K7" s="38" t="s">
        <v>95</v>
      </c>
      <c r="L7" s="38" t="s">
        <v>96</v>
      </c>
      <c r="M7" s="38" t="s">
        <v>97</v>
      </c>
      <c r="N7" s="39" t="s">
        <v>98</v>
      </c>
      <c r="O7" s="39">
        <v>45.8</v>
      </c>
      <c r="P7" s="39">
        <v>98.68</v>
      </c>
      <c r="Q7" s="39">
        <v>4822</v>
      </c>
      <c r="R7" s="39">
        <v>47608</v>
      </c>
      <c r="S7" s="39">
        <v>212.21</v>
      </c>
      <c r="T7" s="39">
        <v>224.34</v>
      </c>
      <c r="U7" s="39">
        <v>46555</v>
      </c>
      <c r="V7" s="39">
        <v>19.010000000000002</v>
      </c>
      <c r="W7" s="39">
        <v>2448.9699999999998</v>
      </c>
      <c r="X7" s="39">
        <v>112.41</v>
      </c>
      <c r="Y7" s="39">
        <v>113.69</v>
      </c>
      <c r="Z7" s="39">
        <v>107.62</v>
      </c>
      <c r="AA7" s="39">
        <v>105</v>
      </c>
      <c r="AB7" s="39">
        <v>122.95</v>
      </c>
      <c r="AC7" s="39">
        <v>109.64</v>
      </c>
      <c r="AD7" s="39">
        <v>110.95</v>
      </c>
      <c r="AE7" s="39">
        <v>110.68</v>
      </c>
      <c r="AF7" s="39">
        <v>110.66</v>
      </c>
      <c r="AG7" s="39">
        <v>109.01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3.62</v>
      </c>
      <c r="AO7" s="39">
        <v>3.91</v>
      </c>
      <c r="AP7" s="39">
        <v>3.56</v>
      </c>
      <c r="AQ7" s="39">
        <v>2.74</v>
      </c>
      <c r="AR7" s="39">
        <v>3.7</v>
      </c>
      <c r="AS7" s="39">
        <v>1.08</v>
      </c>
      <c r="AT7" s="39">
        <v>166.32</v>
      </c>
      <c r="AU7" s="39">
        <v>165.03</v>
      </c>
      <c r="AV7" s="39">
        <v>155.1</v>
      </c>
      <c r="AW7" s="39">
        <v>148.55000000000001</v>
      </c>
      <c r="AX7" s="39">
        <v>149.91999999999999</v>
      </c>
      <c r="AY7" s="39">
        <v>371.31</v>
      </c>
      <c r="AZ7" s="39">
        <v>377.63</v>
      </c>
      <c r="BA7" s="39">
        <v>357.34</v>
      </c>
      <c r="BB7" s="39">
        <v>366.03</v>
      </c>
      <c r="BC7" s="39">
        <v>365.18</v>
      </c>
      <c r="BD7" s="39">
        <v>264.97000000000003</v>
      </c>
      <c r="BE7" s="39">
        <v>521.04999999999995</v>
      </c>
      <c r="BF7" s="39">
        <v>512.94000000000005</v>
      </c>
      <c r="BG7" s="39">
        <v>531.84</v>
      </c>
      <c r="BH7" s="39">
        <v>552.78</v>
      </c>
      <c r="BI7" s="39">
        <v>471.12</v>
      </c>
      <c r="BJ7" s="39">
        <v>373.09</v>
      </c>
      <c r="BK7" s="39">
        <v>364.71</v>
      </c>
      <c r="BL7" s="39">
        <v>373.69</v>
      </c>
      <c r="BM7" s="39">
        <v>370.12</v>
      </c>
      <c r="BN7" s="39">
        <v>371.65</v>
      </c>
      <c r="BO7" s="39">
        <v>266.61</v>
      </c>
      <c r="BP7" s="39">
        <v>109.14</v>
      </c>
      <c r="BQ7" s="39">
        <v>110.87</v>
      </c>
      <c r="BR7" s="39">
        <v>104.06</v>
      </c>
      <c r="BS7" s="39">
        <v>101.69</v>
      </c>
      <c r="BT7" s="39">
        <v>120.2</v>
      </c>
      <c r="BU7" s="39">
        <v>99.99</v>
      </c>
      <c r="BV7" s="39">
        <v>100.65</v>
      </c>
      <c r="BW7" s="39">
        <v>99.87</v>
      </c>
      <c r="BX7" s="39">
        <v>100.42</v>
      </c>
      <c r="BY7" s="39">
        <v>98.77</v>
      </c>
      <c r="BZ7" s="39">
        <v>103.24</v>
      </c>
      <c r="CA7" s="39">
        <v>194.55</v>
      </c>
      <c r="CB7" s="39">
        <v>191.63</v>
      </c>
      <c r="CC7" s="39">
        <v>204.22</v>
      </c>
      <c r="CD7" s="39">
        <v>210.22</v>
      </c>
      <c r="CE7" s="39">
        <v>205.09</v>
      </c>
      <c r="CF7" s="39">
        <v>171.15</v>
      </c>
      <c r="CG7" s="39">
        <v>170.19</v>
      </c>
      <c r="CH7" s="39">
        <v>171.81</v>
      </c>
      <c r="CI7" s="39">
        <v>171.67</v>
      </c>
      <c r="CJ7" s="39">
        <v>173.67</v>
      </c>
      <c r="CK7" s="39">
        <v>168.38</v>
      </c>
      <c r="CL7" s="39">
        <v>79.62</v>
      </c>
      <c r="CM7" s="39">
        <v>77.959999999999994</v>
      </c>
      <c r="CN7" s="39">
        <v>76.14</v>
      </c>
      <c r="CO7" s="39">
        <v>77.069999999999993</v>
      </c>
      <c r="CP7" s="39">
        <v>77.099999999999994</v>
      </c>
      <c r="CQ7" s="39">
        <v>58.53</v>
      </c>
      <c r="CR7" s="39">
        <v>59.01</v>
      </c>
      <c r="CS7" s="39">
        <v>60.03</v>
      </c>
      <c r="CT7" s="39">
        <v>59.74</v>
      </c>
      <c r="CU7" s="39">
        <v>59.67</v>
      </c>
      <c r="CV7" s="39">
        <v>60</v>
      </c>
      <c r="CW7" s="39">
        <v>85</v>
      </c>
      <c r="CX7" s="39">
        <v>86.87</v>
      </c>
      <c r="CY7" s="39">
        <v>88.23</v>
      </c>
      <c r="CZ7" s="39">
        <v>84.14</v>
      </c>
      <c r="DA7" s="39">
        <v>85.03</v>
      </c>
      <c r="DB7" s="39">
        <v>85.26</v>
      </c>
      <c r="DC7" s="39">
        <v>85.37</v>
      </c>
      <c r="DD7" s="39">
        <v>84.81</v>
      </c>
      <c r="DE7" s="39">
        <v>84.8</v>
      </c>
      <c r="DF7" s="39">
        <v>84.6</v>
      </c>
      <c r="DG7" s="39">
        <v>89.8</v>
      </c>
      <c r="DH7" s="39">
        <v>43.97</v>
      </c>
      <c r="DI7" s="39">
        <v>45.23</v>
      </c>
      <c r="DJ7" s="39">
        <v>46.07</v>
      </c>
      <c r="DK7" s="39">
        <v>46.82</v>
      </c>
      <c r="DL7" s="39">
        <v>47.67</v>
      </c>
      <c r="DM7" s="39">
        <v>45.75</v>
      </c>
      <c r="DN7" s="39">
        <v>46.9</v>
      </c>
      <c r="DO7" s="39">
        <v>47.28</v>
      </c>
      <c r="DP7" s="39">
        <v>47.66</v>
      </c>
      <c r="DQ7" s="39">
        <v>48.17</v>
      </c>
      <c r="DR7" s="39">
        <v>49.59</v>
      </c>
      <c r="DS7" s="39">
        <v>4.79</v>
      </c>
      <c r="DT7" s="39">
        <v>4.38</v>
      </c>
      <c r="DU7" s="39">
        <v>3.79</v>
      </c>
      <c r="DV7" s="39">
        <v>11.68</v>
      </c>
      <c r="DW7" s="39">
        <v>16.13</v>
      </c>
      <c r="DX7" s="39">
        <v>10.54</v>
      </c>
      <c r="DY7" s="39">
        <v>12.03</v>
      </c>
      <c r="DZ7" s="39">
        <v>12.19</v>
      </c>
      <c r="EA7" s="39">
        <v>15.1</v>
      </c>
      <c r="EB7" s="39">
        <v>17.12</v>
      </c>
      <c r="EC7" s="39">
        <v>19.440000000000001</v>
      </c>
      <c r="ED7" s="39">
        <v>0.53</v>
      </c>
      <c r="EE7" s="39">
        <v>0.37</v>
      </c>
      <c r="EF7" s="39">
        <v>0.5</v>
      </c>
      <c r="EG7" s="39">
        <v>0.53</v>
      </c>
      <c r="EH7" s="39">
        <v>0.71</v>
      </c>
      <c r="EI7" s="39">
        <v>0.56000000000000005</v>
      </c>
      <c r="EJ7" s="39">
        <v>0.61</v>
      </c>
      <c r="EK7" s="39">
        <v>0.51</v>
      </c>
      <c r="EL7" s="39">
        <v>0.57999999999999996</v>
      </c>
      <c r="EM7" s="39">
        <v>0.54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99</v>
      </c>
      <c r="C9" s="42" t="s">
        <v>100</v>
      </c>
      <c r="D9" s="42" t="s">
        <v>101</v>
      </c>
      <c r="E9" s="42" t="s">
        <v>102</v>
      </c>
      <c r="F9" s="42" t="s">
        <v>103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105</v>
      </c>
    </row>
    <row r="13" spans="1:144" x14ac:dyDescent="0.15">
      <c r="B13" t="s">
        <v>106</v>
      </c>
      <c r="C13" t="s">
        <v>106</v>
      </c>
      <c r="D13" t="s">
        <v>106</v>
      </c>
      <c r="E13" t="s">
        <v>106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gyoumu03</cp:lastModifiedBy>
  <cp:lastPrinted>2021-01-19T05:29:05Z</cp:lastPrinted>
  <dcterms:created xsi:type="dcterms:W3CDTF">2020-12-04T02:01:32Z</dcterms:created>
  <dcterms:modified xsi:type="dcterms:W3CDTF">2021-01-19T07:22:20Z</dcterms:modified>
  <cp:category/>
</cp:coreProperties>
</file>