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<sst xmlns="http://schemas.openxmlformats.org/spreadsheetml/2006/main" count="217" uniqueCount="107">
  <si>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</si>
  <si>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</si>
  <si>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</si>
  <si>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</si>
  <si>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</si>
  <si>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</si>
  <si>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</si>
  <si>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</si>
  <si>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</si>
  <si>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</si>
  <si>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</si>
  <si>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</si>
  <si>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</si>
  <si>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</si>
  <si>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</si>
  <si>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</si>
  <si>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</si>
  <si>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</si>
  <si>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</si>
  <si>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</si>
  <si>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</si>
  <si>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</si>
  <si>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</si>
  <si>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</si>
  <si>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</si>
  <si>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</si>
  <si>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</si>
  <si>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</si>
  <si>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</si>
  <si>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</si>
  <si>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</si>
  <si>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</si>
  <si>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</si>
  <si>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</si>
  <si>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</si>
  <si>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</si>
  <si>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</si>
  <si>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</si>
  <si>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</si>
  <si>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</si>
  <si>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</si>
  <si>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</si>
  <si>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</si>
  <si>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</si>
  <si>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</si>
  <si>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</si>
  <si>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</si>
  <si>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</si>
  <si>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</si>
  <si>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</si>
  <si>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</si>
  <si>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</si>
  <si>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</si>
  <si>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</si>
  <si>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</si>
  <si>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</si>
  <si>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</si>
  <si>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</si>
  <si>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</si>
  <si>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</si>
  <si>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</si>
  <si>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</si>
  <si>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</si>
  <si>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</si>
  <si>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</si>
  <si>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</si>
  <si>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</si>
  <si>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</si>
  <si>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</si>
  <si>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</si>
  <si>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</si>
  <si>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</si>
  <si>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</si>
  <si>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</si>
  <si>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</si>
  <si>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</si>
  <si>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</si>
  <si>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</si>
  <si>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</si>
  <si>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</si>
  <si>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</si>
  <si>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</si>
  <si>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</si>
  <si>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</si>
  <si>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</si>
  <si>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</si>
  <si>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</si>
  <si>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</si>
  <si>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</si>
  <si>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</si>
  <si>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</si>
  <si>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</si>
  <si>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</si>
  <si>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登別市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</si>
  <si>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</si>
  <si>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</si>
  <si>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</si>
  <si>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</si>
  <si>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</si>
  <si>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</si>
  <si>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</si>
  <si>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</si>
  <si>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</si>
  <si>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</si>
  <si>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累積欠損金がなく、経常収支比率、料金回収率も100％を超えているが、経常収支比率は全国平均よりも低く、また、給水人口の減少、長引く景気低迷による水道使用者の節水意識の高揚、節水型機器の性能の向上と普及により、使用水量の減少が続いており、料金収入も減少していくと見込まれる。
　流動比率、企業債残高対給水収益比率は、全国、類似団体より下回っており、原因等の分析が必要である。
　施設利用率は全国、類似団体よりも上回っており、効率良く運営されてはいるが、給水原価が高く、有収率も全国、類似団体より低いので、老朽管の更新や適正な維持管理により、漏水防止対策等が必要である。</t>
    <rPh sb="1" eb="3">
      <t>ルイセキ</t>
    </rPh>
    <rPh sb="3" eb="6">
      <t>ケッソンキン</t>
    </rPh>
    <rPh sb="10" eb="12">
      <t>ケイジョウ</t>
    </rPh>
    <rPh sb="12" eb="14">
      <t>シュウシ</t>
    </rPh>
    <rPh sb="14" eb="16">
      <t>ヒリツ</t>
    </rPh>
    <rPh sb="17" eb="19">
      <t>リョウキン</t>
    </rPh>
    <rPh sb="19" eb="21">
      <t>カイシュウ</t>
    </rPh>
    <rPh sb="21" eb="22">
      <t>リツ</t>
    </rPh>
    <rPh sb="28" eb="29">
      <t>コ</t>
    </rPh>
    <rPh sb="35" eb="37">
      <t>ケイジョウ</t>
    </rPh>
    <rPh sb="37" eb="39">
      <t>シュウシ</t>
    </rPh>
    <rPh sb="39" eb="41">
      <t>ヒリツ</t>
    </rPh>
    <rPh sb="42" eb="44">
      <t>ゼンコク</t>
    </rPh>
    <rPh sb="44" eb="46">
      <t>ヘイキン</t>
    </rPh>
    <rPh sb="49" eb="50">
      <t>ヒク</t>
    </rPh>
    <rPh sb="55" eb="57">
      <t>キュウスイ</t>
    </rPh>
    <rPh sb="57" eb="59">
      <t>ジンコウ</t>
    </rPh>
    <rPh sb="60" eb="62">
      <t>ゲンショウ</t>
    </rPh>
    <rPh sb="63" eb="65">
      <t>ナガビ</t>
    </rPh>
    <rPh sb="66" eb="68">
      <t>ケイキ</t>
    </rPh>
    <rPh sb="68" eb="70">
      <t>テイメイ</t>
    </rPh>
    <rPh sb="73" eb="75">
      <t>スイドウ</t>
    </rPh>
    <rPh sb="75" eb="78">
      <t>シヨウシャ</t>
    </rPh>
    <rPh sb="79" eb="81">
      <t>セッスイ</t>
    </rPh>
    <rPh sb="81" eb="83">
      <t>イシキ</t>
    </rPh>
    <rPh sb="84" eb="86">
      <t>コウヨウ</t>
    </rPh>
    <rPh sb="87" eb="89">
      <t>セッスイ</t>
    </rPh>
    <rPh sb="89" eb="90">
      <t>ガタ</t>
    </rPh>
    <rPh sb="90" eb="92">
      <t>キキ</t>
    </rPh>
    <rPh sb="93" eb="95">
      <t>セイノウ</t>
    </rPh>
    <rPh sb="96" eb="98">
      <t>コウジョウ</t>
    </rPh>
    <rPh sb="99" eb="101">
      <t>フキュウ</t>
    </rPh>
    <rPh sb="105" eb="107">
      <t>シヨウ</t>
    </rPh>
    <rPh sb="107" eb="109">
      <t>スイリョウ</t>
    </rPh>
    <rPh sb="110" eb="112">
      <t>ゲンショウ</t>
    </rPh>
    <rPh sb="113" eb="114">
      <t>ツヅ</t>
    </rPh>
    <rPh sb="119" eb="121">
      <t>リョウキン</t>
    </rPh>
    <rPh sb="121" eb="123">
      <t>シュウニュウ</t>
    </rPh>
    <rPh sb="124" eb="126">
      <t>ゲンショウ</t>
    </rPh>
    <rPh sb="131" eb="133">
      <t>ミコ</t>
    </rPh>
    <rPh sb="139" eb="141">
      <t>リュウドウ</t>
    </rPh>
    <rPh sb="141" eb="143">
      <t>ヒリツ</t>
    </rPh>
    <rPh sb="144" eb="146">
      <t>キギョウ</t>
    </rPh>
    <rPh sb="146" eb="147">
      <t>サイ</t>
    </rPh>
    <rPh sb="147" eb="149">
      <t>ザンダカ</t>
    </rPh>
    <rPh sb="149" eb="150">
      <t>タイ</t>
    </rPh>
    <rPh sb="150" eb="152">
      <t>キュウスイ</t>
    </rPh>
    <rPh sb="152" eb="154">
      <t>シュウエキ</t>
    </rPh>
    <rPh sb="154" eb="156">
      <t>ヒリツ</t>
    </rPh>
    <rPh sb="158" eb="160">
      <t>ゼンコク</t>
    </rPh>
    <rPh sb="161" eb="163">
      <t>ルイジ</t>
    </rPh>
    <rPh sb="163" eb="165">
      <t>ダンタイ</t>
    </rPh>
    <rPh sb="167" eb="169">
      <t>シタマワ</t>
    </rPh>
    <rPh sb="174" eb="176">
      <t>ゲンイン</t>
    </rPh>
    <rPh sb="176" eb="177">
      <t>トウ</t>
    </rPh>
    <rPh sb="178" eb="180">
      <t>ブンセキ</t>
    </rPh>
    <rPh sb="181" eb="183">
      <t>ヒツヨウ</t>
    </rPh>
    <rPh sb="195" eb="197">
      <t>ゼンコク</t>
    </rPh>
    <rPh sb="198" eb="200">
      <t>ルイジ</t>
    </rPh>
    <rPh sb="200" eb="202">
      <t>ダンタイ</t>
    </rPh>
    <rPh sb="205" eb="207">
      <t>ウワマワ</t>
    </rPh>
    <rPh sb="212" eb="214">
      <t>コウリツ</t>
    </rPh>
    <rPh sb="214" eb="215">
      <t>ヨ</t>
    </rPh>
    <rPh sb="216" eb="218">
      <t>ウンエイ</t>
    </rPh>
    <rPh sb="226" eb="228">
      <t>キュウスイ</t>
    </rPh>
    <rPh sb="228" eb="230">
      <t>ゲンカ</t>
    </rPh>
    <rPh sb="231" eb="232">
      <t>タカ</t>
    </rPh>
    <rPh sb="234" eb="236">
      <t>ユウシュウ</t>
    </rPh>
    <rPh sb="236" eb="237">
      <t>リツ</t>
    </rPh>
    <rPh sb="238" eb="240">
      <t>ゼンコク</t>
    </rPh>
    <rPh sb="241" eb="243">
      <t>ルイジ</t>
    </rPh>
    <rPh sb="243" eb="245">
      <t>ダンタイ</t>
    </rPh>
    <rPh sb="247" eb="248">
      <t>ヒク</t>
    </rPh>
    <rPh sb="252" eb="254">
      <t>ロウキュウ</t>
    </rPh>
    <rPh sb="254" eb="255">
      <t>カン</t>
    </rPh>
    <rPh sb="256" eb="258">
      <t>コウシン</t>
    </rPh>
    <rPh sb="259" eb="261">
      <t>テキセイ</t>
    </rPh>
    <rPh sb="262" eb="264">
      <t>イジ</t>
    </rPh>
    <rPh sb="264" eb="266">
      <t>カンリ</t>
    </rPh>
    <rPh sb="270" eb="272">
      <t>ロウスイ</t>
    </rPh>
    <rPh sb="272" eb="274">
      <t>ボウシ</t>
    </rPh>
    <rPh sb="274" eb="276">
      <t>タイサク</t>
    </rPh>
    <rPh sb="276" eb="277">
      <t>トウ</t>
    </rPh>
    <rPh sb="278" eb="280">
      <t>ヒツヨウ</t>
    </rPh>
    <phoneticPr fontId="4"/>
  </si>
  <si>
    <t>　有形固定資産減価償却率、管路経年化率は全国、類似団体を下回ってはいるが、今後１０年の間に、耐用年数を迎える施設が多数ある。また、管路更新率も全国、類似団体よりも低く、耐用年数を迎える管路も増えていく状況である。</t>
    <rPh sb="1" eb="3">
      <t>ユウケイ</t>
    </rPh>
    <rPh sb="3" eb="5">
      <t>コテイ</t>
    </rPh>
    <rPh sb="5" eb="7">
      <t>シサン</t>
    </rPh>
    <rPh sb="7" eb="9">
      <t>ゲンカ</t>
    </rPh>
    <rPh sb="9" eb="11">
      <t>ショウキャク</t>
    </rPh>
    <rPh sb="11" eb="12">
      <t>リツ</t>
    </rPh>
    <rPh sb="13" eb="15">
      <t>カンロ</t>
    </rPh>
    <rPh sb="15" eb="17">
      <t>ケイネン</t>
    </rPh>
    <rPh sb="17" eb="18">
      <t>カ</t>
    </rPh>
    <rPh sb="18" eb="19">
      <t>リツ</t>
    </rPh>
    <rPh sb="20" eb="22">
      <t>ゼンコク</t>
    </rPh>
    <rPh sb="23" eb="25">
      <t>ルイジ</t>
    </rPh>
    <rPh sb="25" eb="27">
      <t>ダンタイ</t>
    </rPh>
    <rPh sb="28" eb="30">
      <t>シタマワ</t>
    </rPh>
    <rPh sb="37" eb="39">
      <t>コンゴ</t>
    </rPh>
    <rPh sb="41" eb="42">
      <t>ネン</t>
    </rPh>
    <rPh sb="43" eb="44">
      <t>アイダ</t>
    </rPh>
    <rPh sb="46" eb="48">
      <t>タイヨウ</t>
    </rPh>
    <rPh sb="48" eb="50">
      <t>ネンスウ</t>
    </rPh>
    <rPh sb="51" eb="52">
      <t>ムカ</t>
    </rPh>
    <rPh sb="54" eb="56">
      <t>シセツ</t>
    </rPh>
    <rPh sb="57" eb="59">
      <t>タスウ</t>
    </rPh>
    <rPh sb="65" eb="67">
      <t>カンロ</t>
    </rPh>
    <rPh sb="67" eb="69">
      <t>コウシン</t>
    </rPh>
    <rPh sb="69" eb="70">
      <t>リツ</t>
    </rPh>
    <rPh sb="71" eb="73">
      <t>ゼンコク</t>
    </rPh>
    <rPh sb="74" eb="76">
      <t>ルイジ</t>
    </rPh>
    <rPh sb="76" eb="78">
      <t>ダンタイ</t>
    </rPh>
    <rPh sb="81" eb="82">
      <t>ヒク</t>
    </rPh>
    <rPh sb="84" eb="86">
      <t>タイヨウ</t>
    </rPh>
    <rPh sb="86" eb="88">
      <t>ネンスウ</t>
    </rPh>
    <rPh sb="89" eb="90">
      <t>ムカ</t>
    </rPh>
    <rPh sb="92" eb="94">
      <t>カンロ</t>
    </rPh>
    <rPh sb="95" eb="96">
      <t>フ</t>
    </rPh>
    <rPh sb="100" eb="102">
      <t>ジョウキョウ</t>
    </rPh>
    <phoneticPr fontId="4"/>
  </si>
  <si>
    <t>　現時点では黒字経営であり、経営状況は良好であります。しかし、今後、給水人口の減少等により、料金収入が減少することや、多くの老朽施設等の更新をしていかなければならない状況であることから、更なる経費削減に努めるとともに、料金改定を含めた財政基盤の見直しが必要である。</t>
    <rPh sb="1" eb="4">
      <t>ゲンジテン</t>
    </rPh>
    <rPh sb="6" eb="8">
      <t>クロジ</t>
    </rPh>
    <rPh sb="8" eb="10">
      <t>ケイエイ</t>
    </rPh>
    <rPh sb="14" eb="16">
      <t>ケイエイ</t>
    </rPh>
    <rPh sb="16" eb="18">
      <t>ジョウキョウ</t>
    </rPh>
    <rPh sb="19" eb="21">
      <t>リョウコウ</t>
    </rPh>
    <rPh sb="31" eb="33">
      <t>コンゴ</t>
    </rPh>
    <rPh sb="34" eb="36">
      <t>キュウスイ</t>
    </rPh>
    <rPh sb="36" eb="38">
      <t>ジンコウ</t>
    </rPh>
    <rPh sb="39" eb="41">
      <t>ゲンショウ</t>
    </rPh>
    <rPh sb="41" eb="42">
      <t>トウ</t>
    </rPh>
    <rPh sb="46" eb="48">
      <t>リョウキン</t>
    </rPh>
    <rPh sb="48" eb="50">
      <t>シュウニュウ</t>
    </rPh>
    <rPh sb="51" eb="53">
      <t>ゲンショウ</t>
    </rPh>
    <rPh sb="59" eb="60">
      <t>オオ</t>
    </rPh>
    <rPh sb="62" eb="64">
      <t>ロウキュウ</t>
    </rPh>
    <rPh sb="64" eb="66">
      <t>シセツ</t>
    </rPh>
    <rPh sb="66" eb="67">
      <t>トウ</t>
    </rPh>
    <rPh sb="68" eb="70">
      <t>コウシン</t>
    </rPh>
    <rPh sb="83" eb="85">
      <t>ジョウキョウ</t>
    </rPh>
    <rPh sb="93" eb="94">
      <t>サラ</t>
    </rPh>
    <rPh sb="96" eb="98">
      <t>ケイヒ</t>
    </rPh>
    <rPh sb="98" eb="100">
      <t>サクゲン</t>
    </rPh>
    <rPh sb="101" eb="102">
      <t>ツト</t>
    </rPh>
    <rPh sb="109" eb="111">
      <t>リョウキン</t>
    </rPh>
    <rPh sb="111" eb="113">
      <t>カイテイ</t>
    </rPh>
    <rPh sb="114" eb="115">
      <t>フク</t>
    </rPh>
    <rPh sb="117" eb="119">
      <t>ザイセイ</t>
    </rPh>
    <rPh sb="119" eb="121">
      <t>キバン</t>
    </rPh>
    <rPh sb="122" eb="124">
      <t>ミナオ</t>
    </rPh>
    <rPh sb="126" eb="12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</si>
</sst>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0.23</c:v>
                </c:pt>
                <c:pt idx="1">
                  <c:v>0.61</c:v>
                </c:pt>
                <c:pt idx="2">
                  <c:v>0.37</c:v>
                </c:pt>
                <c:pt idx="3">
                  <c:v>0.43</c:v>
                </c:pt>
                <c:pt idx="4">
                  <c:v>0.39</c:v>
                </c:pt>
              </c:numCache>
            </c:numRef>
          </c:val>
        </c:ser>
        <c:dLbls>
          <c:showLegendKey val="0"/>
          <c:showVal val="0"/>
          <c:showCatName val="0"/>
          <c:showSerName val="0"/>
          <c:showPercent val="0"/>
          <c:showBubbleSize val="0"/>
        </c:dLbls>
        <c:gapWidth val="150"/>
        <c:axId val="95837568"/>
        <c:axId val="958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0.59</c:v>
                </c:pt>
                <c:pt idx="4">
                  <c:v>0.6</c:v>
                </c:pt>
              </c:numCache>
            </c:numRef>
          </c:val>
          <c:smooth val="0"/>
        </c:ser>
        <c:dLbls>
          <c:showLegendKey val="0"/>
          <c:showVal val="0"/>
          <c:showCatName val="0"/>
          <c:showSerName val="0"/>
          <c:showPercent val="0"/>
          <c:showBubbleSize val="0"/>
        </c:dLbls>
        <c:marker val="1"/>
        <c:smooth val="0"/>
        <c:axId val="95837568"/>
        <c:axId val="95839744"/>
      </c:lineChart>
      <c:dateAx>
        <c:axId val="95837568"/>
        <c:scaling>
          <c:orientation val="minMax"/>
        </c:scaling>
        <c:delete val="1"/>
        <c:axPos val="b"/>
        <c:numFmt formatCode="ge" sourceLinked="1"/>
        <c:majorTickMark val="none"/>
        <c:minorTickMark val="none"/>
        <c:tickLblPos val="none"/>
        <c:crossAx val="95839744"/>
        <c:crosses val="autoZero"/>
        <c:auto val="1"/>
        <c:lblOffset val="100"/>
        <c:baseTimeUnit val="years"/>
      </c:dateAx>
      <c:valAx>
        <c:axId val="958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49.38</c:v>
                </c:pt>
                <c:pt idx="1">
                  <c:v>82.66</c:v>
                </c:pt>
                <c:pt idx="2">
                  <c:v>82.3</c:v>
                </c:pt>
                <c:pt idx="3">
                  <c:v>81.95</c:v>
                </c:pt>
                <c:pt idx="4">
                  <c:v>81.42</c:v>
                </c:pt>
              </c:numCache>
            </c:numRef>
          </c:val>
        </c:ser>
        <c:dLbls>
          <c:showLegendKey val="0"/>
          <c:showVal val="0"/>
          <c:showCatName val="0"/>
          <c:showSerName val="0"/>
          <c:showPercent val="0"/>
          <c:showBubbleSize val="0"/>
        </c:dLbls>
        <c:gapWidth val="150"/>
        <c:axId val="92695552"/>
        <c:axId val="927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59.23</c:v>
                </c:pt>
                <c:pt idx="4">
                  <c:v>58.58</c:v>
                </c:pt>
              </c:numCache>
            </c:numRef>
          </c:val>
          <c:smooth val="0"/>
        </c:ser>
        <c:dLbls>
          <c:showLegendKey val="0"/>
          <c:showVal val="0"/>
          <c:showCatName val="0"/>
          <c:showSerName val="0"/>
          <c:showPercent val="0"/>
          <c:showBubbleSize val="0"/>
        </c:dLbls>
        <c:marker val="1"/>
        <c:smooth val="0"/>
        <c:axId val="92695552"/>
        <c:axId val="92722304"/>
      </c:lineChart>
      <c:dateAx>
        <c:axId val="92695552"/>
        <c:scaling>
          <c:orientation val="minMax"/>
        </c:scaling>
        <c:delete val="1"/>
        <c:axPos val="b"/>
        <c:numFmt formatCode="ge" sourceLinked="1"/>
        <c:majorTickMark val="none"/>
        <c:minorTickMark val="none"/>
        <c:tickLblPos val="none"/>
        <c:crossAx val="92722304"/>
        <c:crosses val="autoZero"/>
        <c:auto val="1"/>
        <c:lblOffset val="100"/>
        <c:baseTimeUnit val="years"/>
      </c:dateAx>
      <c:valAx>
        <c:axId val="927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85.9</c:v>
                </c:pt>
                <c:pt idx="1">
                  <c:v>85.38</c:v>
                </c:pt>
                <c:pt idx="2">
                  <c:v>85.58</c:v>
                </c:pt>
                <c:pt idx="3">
                  <c:v>85.08</c:v>
                </c:pt>
                <c:pt idx="4">
                  <c:v>82.99</c:v>
                </c:pt>
              </c:numCache>
            </c:numRef>
          </c:val>
        </c:ser>
        <c:dLbls>
          <c:showLegendKey val="0"/>
          <c:showVal val="0"/>
          <c:showCatName val="0"/>
          <c:showSerName val="0"/>
          <c:showPercent val="0"/>
          <c:showBubbleSize val="0"/>
        </c:dLbls>
        <c:gapWidth val="150"/>
        <c:axId val="93985408"/>
        <c:axId val="985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85.53</c:v>
                </c:pt>
                <c:pt idx="4">
                  <c:v>85.23</c:v>
                </c:pt>
              </c:numCache>
            </c:numRef>
          </c:val>
          <c:smooth val="0"/>
        </c:ser>
        <c:dLbls>
          <c:showLegendKey val="0"/>
          <c:showVal val="0"/>
          <c:showCatName val="0"/>
          <c:showSerName val="0"/>
          <c:showPercent val="0"/>
          <c:showBubbleSize val="0"/>
        </c:dLbls>
        <c:marker val="1"/>
        <c:smooth val="0"/>
        <c:axId val="93985408"/>
        <c:axId val="98505472"/>
      </c:lineChart>
      <c:dateAx>
        <c:axId val="93985408"/>
        <c:scaling>
          <c:orientation val="minMax"/>
        </c:scaling>
        <c:delete val="1"/>
        <c:axPos val="b"/>
        <c:numFmt formatCode="ge" sourceLinked="1"/>
        <c:majorTickMark val="none"/>
        <c:minorTickMark val="none"/>
        <c:tickLblPos val="none"/>
        <c:crossAx val="98505472"/>
        <c:crosses val="autoZero"/>
        <c:auto val="1"/>
        <c:lblOffset val="100"/>
        <c:baseTimeUnit val="years"/>
      </c:dateAx>
      <c:valAx>
        <c:axId val="985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118.92</c:v>
                </c:pt>
                <c:pt idx="1">
                  <c:v>113.98</c:v>
                </c:pt>
                <c:pt idx="2">
                  <c:v>117.05</c:v>
                </c:pt>
                <c:pt idx="3">
                  <c:v>116.48</c:v>
                </c:pt>
                <c:pt idx="4">
                  <c:v>111.01</c:v>
                </c:pt>
              </c:numCache>
            </c:numRef>
          </c:val>
        </c:ser>
        <c:dLbls>
          <c:showLegendKey val="0"/>
          <c:showVal val="0"/>
          <c:showCatName val="0"/>
          <c:showSerName val="0"/>
          <c:showPercent val="0"/>
          <c:showBubbleSize val="0"/>
        </c:dLbls>
        <c:gapWidth val="150"/>
        <c:axId val="95878144"/>
        <c:axId val="970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106.89</c:v>
                </c:pt>
                <c:pt idx="4">
                  <c:v>109.04</c:v>
                </c:pt>
              </c:numCache>
            </c:numRef>
          </c:val>
          <c:smooth val="0"/>
        </c:ser>
        <c:dLbls>
          <c:showLegendKey val="0"/>
          <c:showVal val="0"/>
          <c:showCatName val="0"/>
          <c:showSerName val="0"/>
          <c:showPercent val="0"/>
          <c:showBubbleSize val="0"/>
        </c:dLbls>
        <c:marker val="1"/>
        <c:smooth val="0"/>
        <c:axId val="95878144"/>
        <c:axId val="97064064"/>
      </c:lineChart>
      <c:dateAx>
        <c:axId val="95878144"/>
        <c:scaling>
          <c:orientation val="minMax"/>
        </c:scaling>
        <c:delete val="1"/>
        <c:axPos val="b"/>
        <c:numFmt formatCode="ge" sourceLinked="1"/>
        <c:majorTickMark val="none"/>
        <c:minorTickMark val="none"/>
        <c:tickLblPos val="none"/>
        <c:crossAx val="97064064"/>
        <c:crosses val="autoZero"/>
        <c:auto val="1"/>
        <c:lblOffset val="100"/>
        <c:baseTimeUnit val="years"/>
      </c:dateAx>
      <c:valAx>
        <c:axId val="97064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32.979999999999997</c:v>
                </c:pt>
                <c:pt idx="1">
                  <c:v>34.369999999999997</c:v>
                </c:pt>
                <c:pt idx="2">
                  <c:v>35.85</c:v>
                </c:pt>
                <c:pt idx="3">
                  <c:v>37.299999999999997</c:v>
                </c:pt>
                <c:pt idx="4">
                  <c:v>43.18</c:v>
                </c:pt>
              </c:numCache>
            </c:numRef>
          </c:val>
        </c:ser>
        <c:dLbls>
          <c:showLegendKey val="0"/>
          <c:showVal val="0"/>
          <c:showCatName val="0"/>
          <c:showSerName val="0"/>
          <c:showPercent val="0"/>
          <c:showBubbleSize val="0"/>
        </c:dLbls>
        <c:gapWidth val="150"/>
        <c:axId val="97090176"/>
        <c:axId val="9711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37.340000000000003</c:v>
                </c:pt>
                <c:pt idx="4">
                  <c:v>44.31</c:v>
                </c:pt>
              </c:numCache>
            </c:numRef>
          </c:val>
          <c:smooth val="0"/>
        </c:ser>
        <c:dLbls>
          <c:showLegendKey val="0"/>
          <c:showVal val="0"/>
          <c:showCatName val="0"/>
          <c:showSerName val="0"/>
          <c:showPercent val="0"/>
          <c:showBubbleSize val="0"/>
        </c:dLbls>
        <c:marker val="1"/>
        <c:smooth val="0"/>
        <c:axId val="97090176"/>
        <c:axId val="97112832"/>
      </c:lineChart>
      <c:dateAx>
        <c:axId val="97090176"/>
        <c:scaling>
          <c:orientation val="minMax"/>
        </c:scaling>
        <c:delete val="1"/>
        <c:axPos val="b"/>
        <c:numFmt formatCode="ge" sourceLinked="1"/>
        <c:majorTickMark val="none"/>
        <c:minorTickMark val="none"/>
        <c:tickLblPos val="none"/>
        <c:crossAx val="97112832"/>
        <c:crosses val="autoZero"/>
        <c:auto val="1"/>
        <c:lblOffset val="100"/>
        <c:baseTimeUnit val="years"/>
      </c:dateAx>
      <c:valAx>
        <c:axId val="9711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2.36</c:v>
                </c:pt>
                <c:pt idx="1">
                  <c:v>2.36</c:v>
                </c:pt>
                <c:pt idx="2">
                  <c:v>3.19</c:v>
                </c:pt>
                <c:pt idx="3">
                  <c:v>3.7</c:v>
                </c:pt>
                <c:pt idx="4">
                  <c:v>3.87</c:v>
                </c:pt>
              </c:numCache>
            </c:numRef>
          </c:val>
        </c:ser>
        <c:dLbls>
          <c:showLegendKey val="0"/>
          <c:showVal val="0"/>
          <c:showCatName val="0"/>
          <c:showSerName val="0"/>
          <c:showPercent val="0"/>
          <c:showBubbleSize val="0"/>
        </c:dLbls>
        <c:gapWidth val="150"/>
        <c:axId val="97143040"/>
        <c:axId val="9714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8.39</c:v>
                </c:pt>
                <c:pt idx="4">
                  <c:v>10.09</c:v>
                </c:pt>
              </c:numCache>
            </c:numRef>
          </c:val>
          <c:smooth val="0"/>
        </c:ser>
        <c:dLbls>
          <c:showLegendKey val="0"/>
          <c:showVal val="0"/>
          <c:showCatName val="0"/>
          <c:showSerName val="0"/>
          <c:showPercent val="0"/>
          <c:showBubbleSize val="0"/>
        </c:dLbls>
        <c:marker val="1"/>
        <c:smooth val="0"/>
        <c:axId val="97143040"/>
        <c:axId val="97149312"/>
      </c:lineChart>
      <c:dateAx>
        <c:axId val="97143040"/>
        <c:scaling>
          <c:orientation val="minMax"/>
        </c:scaling>
        <c:delete val="1"/>
        <c:axPos val="b"/>
        <c:numFmt formatCode="ge" sourceLinked="1"/>
        <c:majorTickMark val="none"/>
        <c:minorTickMark val="none"/>
        <c:tickLblPos val="none"/>
        <c:crossAx val="97149312"/>
        <c:crosses val="autoZero"/>
        <c:auto val="1"/>
        <c:lblOffset val="100"/>
        <c:baseTimeUnit val="years"/>
      </c:dateAx>
      <c:valAx>
        <c:axId val="9714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185792"/>
        <c:axId val="9718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7.76</c:v>
                </c:pt>
                <c:pt idx="4">
                  <c:v>3.77</c:v>
                </c:pt>
              </c:numCache>
            </c:numRef>
          </c:val>
          <c:smooth val="0"/>
        </c:ser>
        <c:dLbls>
          <c:showLegendKey val="0"/>
          <c:showVal val="0"/>
          <c:showCatName val="0"/>
          <c:showSerName val="0"/>
          <c:showPercent val="0"/>
          <c:showBubbleSize val="0"/>
        </c:dLbls>
        <c:marker val="1"/>
        <c:smooth val="0"/>
        <c:axId val="97185792"/>
        <c:axId val="97187712"/>
      </c:lineChart>
      <c:dateAx>
        <c:axId val="97185792"/>
        <c:scaling>
          <c:orientation val="minMax"/>
        </c:scaling>
        <c:delete val="1"/>
        <c:axPos val="b"/>
        <c:numFmt formatCode="ge" sourceLinked="1"/>
        <c:majorTickMark val="none"/>
        <c:minorTickMark val="none"/>
        <c:tickLblPos val="none"/>
        <c:crossAx val="97187712"/>
        <c:crosses val="autoZero"/>
        <c:auto val="1"/>
        <c:lblOffset val="100"/>
        <c:baseTimeUnit val="years"/>
      </c:dateAx>
      <c:valAx>
        <c:axId val="97187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1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695.16</c:v>
                </c:pt>
                <c:pt idx="1">
                  <c:v>599.20000000000005</c:v>
                </c:pt>
                <c:pt idx="2">
                  <c:v>668.76</c:v>
                </c:pt>
                <c:pt idx="3">
                  <c:v>807.82</c:v>
                </c:pt>
                <c:pt idx="4">
                  <c:v>185.37</c:v>
                </c:pt>
              </c:numCache>
            </c:numRef>
          </c:val>
        </c:ser>
        <c:dLbls>
          <c:showLegendKey val="0"/>
          <c:showVal val="0"/>
          <c:showCatName val="0"/>
          <c:showSerName val="0"/>
          <c:showPercent val="0"/>
          <c:showBubbleSize val="0"/>
        </c:dLbls>
        <c:gapWidth val="150"/>
        <c:axId val="97288192"/>
        <c:axId val="9729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909.68</c:v>
                </c:pt>
                <c:pt idx="4">
                  <c:v>382.09</c:v>
                </c:pt>
              </c:numCache>
            </c:numRef>
          </c:val>
          <c:smooth val="0"/>
        </c:ser>
        <c:dLbls>
          <c:showLegendKey val="0"/>
          <c:showVal val="0"/>
          <c:showCatName val="0"/>
          <c:showSerName val="0"/>
          <c:showPercent val="0"/>
          <c:showBubbleSize val="0"/>
        </c:dLbls>
        <c:marker val="1"/>
        <c:smooth val="0"/>
        <c:axId val="97288192"/>
        <c:axId val="97290112"/>
      </c:lineChart>
      <c:dateAx>
        <c:axId val="97288192"/>
        <c:scaling>
          <c:orientation val="minMax"/>
        </c:scaling>
        <c:delete val="1"/>
        <c:axPos val="b"/>
        <c:numFmt formatCode="ge" sourceLinked="1"/>
        <c:majorTickMark val="none"/>
        <c:minorTickMark val="none"/>
        <c:tickLblPos val="none"/>
        <c:crossAx val="97290112"/>
        <c:crosses val="autoZero"/>
        <c:auto val="1"/>
        <c:lblOffset val="100"/>
        <c:baseTimeUnit val="years"/>
      </c:dateAx>
      <c:valAx>
        <c:axId val="97290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2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554.66999999999996</c:v>
                </c:pt>
                <c:pt idx="1">
                  <c:v>552.91999999999996</c:v>
                </c:pt>
                <c:pt idx="2">
                  <c:v>537.33000000000004</c:v>
                </c:pt>
                <c:pt idx="3">
                  <c:v>521.07000000000005</c:v>
                </c:pt>
                <c:pt idx="4">
                  <c:v>520.30999999999995</c:v>
                </c:pt>
              </c:numCache>
            </c:numRef>
          </c:val>
        </c:ser>
        <c:dLbls>
          <c:showLegendKey val="0"/>
          <c:showVal val="0"/>
          <c:showCatName val="0"/>
          <c:showSerName val="0"/>
          <c:showPercent val="0"/>
          <c:showBubbleSize val="0"/>
        </c:dLbls>
        <c:gapWidth val="150"/>
        <c:axId val="97307264"/>
        <c:axId val="9732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382.65</c:v>
                </c:pt>
                <c:pt idx="4">
                  <c:v>385.06</c:v>
                </c:pt>
              </c:numCache>
            </c:numRef>
          </c:val>
          <c:smooth val="0"/>
        </c:ser>
        <c:dLbls>
          <c:showLegendKey val="0"/>
          <c:showVal val="0"/>
          <c:showCatName val="0"/>
          <c:showSerName val="0"/>
          <c:showPercent val="0"/>
          <c:showBubbleSize val="0"/>
        </c:dLbls>
        <c:marker val="1"/>
        <c:smooth val="0"/>
        <c:axId val="97307264"/>
        <c:axId val="97329920"/>
      </c:lineChart>
      <c:dateAx>
        <c:axId val="97307264"/>
        <c:scaling>
          <c:orientation val="minMax"/>
        </c:scaling>
        <c:delete val="1"/>
        <c:axPos val="b"/>
        <c:numFmt formatCode="ge" sourceLinked="1"/>
        <c:majorTickMark val="none"/>
        <c:minorTickMark val="none"/>
        <c:tickLblPos val="none"/>
        <c:crossAx val="97329920"/>
        <c:crosses val="autoZero"/>
        <c:auto val="1"/>
        <c:lblOffset val="100"/>
        <c:baseTimeUnit val="years"/>
      </c:dateAx>
      <c:valAx>
        <c:axId val="9732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3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113.83</c:v>
                </c:pt>
                <c:pt idx="1">
                  <c:v>109.58</c:v>
                </c:pt>
                <c:pt idx="2">
                  <c:v>112.29</c:v>
                </c:pt>
                <c:pt idx="3">
                  <c:v>111.84</c:v>
                </c:pt>
                <c:pt idx="4">
                  <c:v>107.58</c:v>
                </c:pt>
              </c:numCache>
            </c:numRef>
          </c:val>
        </c:ser>
        <c:dLbls>
          <c:showLegendKey val="0"/>
          <c:showVal val="0"/>
          <c:showCatName val="0"/>
          <c:showSerName val="0"/>
          <c:showPercent val="0"/>
          <c:showBubbleSize val="0"/>
        </c:dLbls>
        <c:gapWidth val="150"/>
        <c:axId val="97380608"/>
        <c:axId val="9738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96.1</c:v>
                </c:pt>
                <c:pt idx="4">
                  <c:v>99.07</c:v>
                </c:pt>
              </c:numCache>
            </c:numRef>
          </c:val>
          <c:smooth val="0"/>
        </c:ser>
        <c:dLbls>
          <c:showLegendKey val="0"/>
          <c:showVal val="0"/>
          <c:showCatName val="0"/>
          <c:showSerName val="0"/>
          <c:showPercent val="0"/>
          <c:showBubbleSize val="0"/>
        </c:dLbls>
        <c:marker val="1"/>
        <c:smooth val="0"/>
        <c:axId val="97380608"/>
        <c:axId val="97382784"/>
      </c:lineChart>
      <c:dateAx>
        <c:axId val="97380608"/>
        <c:scaling>
          <c:orientation val="minMax"/>
        </c:scaling>
        <c:delete val="1"/>
        <c:axPos val="b"/>
        <c:numFmt formatCode="ge" sourceLinked="1"/>
        <c:majorTickMark val="none"/>
        <c:minorTickMark val="none"/>
        <c:tickLblPos val="none"/>
        <c:crossAx val="97382784"/>
        <c:crosses val="autoZero"/>
        <c:auto val="1"/>
        <c:lblOffset val="100"/>
        <c:baseTimeUnit val="years"/>
      </c:dateAx>
      <c:valAx>
        <c:axId val="9738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185.84</c:v>
                </c:pt>
                <c:pt idx="1">
                  <c:v>193.1</c:v>
                </c:pt>
                <c:pt idx="2">
                  <c:v>188.74</c:v>
                </c:pt>
                <c:pt idx="3">
                  <c:v>190.13</c:v>
                </c:pt>
                <c:pt idx="4">
                  <c:v>197.34</c:v>
                </c:pt>
              </c:numCache>
            </c:numRef>
          </c:val>
        </c:ser>
        <c:dLbls>
          <c:showLegendKey val="0"/>
          <c:showVal val="0"/>
          <c:showCatName val="0"/>
          <c:showSerName val="0"/>
          <c:showPercent val="0"/>
          <c:showBubbleSize val="0"/>
        </c:dLbls>
        <c:gapWidth val="150"/>
        <c:axId val="92685824"/>
        <c:axId val="9268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178.39</c:v>
                </c:pt>
                <c:pt idx="4">
                  <c:v>173.03</c:v>
                </c:pt>
              </c:numCache>
            </c:numRef>
          </c:val>
          <c:smooth val="0"/>
        </c:ser>
        <c:dLbls>
          <c:showLegendKey val="0"/>
          <c:showVal val="0"/>
          <c:showCatName val="0"/>
          <c:showSerName val="0"/>
          <c:showPercent val="0"/>
          <c:showBubbleSize val="0"/>
        </c:dLbls>
        <c:marker val="1"/>
        <c:smooth val="0"/>
        <c:axId val="92685824"/>
        <c:axId val="92687744"/>
      </c:lineChart>
      <c:dateAx>
        <c:axId val="92685824"/>
        <c:scaling>
          <c:orientation val="minMax"/>
        </c:scaling>
        <c:delete val="1"/>
        <c:axPos val="b"/>
        <c:numFmt formatCode="ge" sourceLinked="1"/>
        <c:majorTickMark val="none"/>
        <c:minorTickMark val="none"/>
        <c:tickLblPos val="none"/>
        <c:crossAx val="92687744"/>
        <c:crosses val="autoZero"/>
        <c:auto val="1"/>
        <c:lblOffset val="100"/>
        <c:baseTimeUnit val="years"/>
      </c:dateAx>
      <c:valAx>
        <c:axId val="9268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北海道　登別市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50571</v>
      </c>
      <c r="AJ8" s="75"/>
      <c r="AK8" s="75"/>
      <c r="AL8" s="75"/>
      <c r="AM8" s="75"/>
      <c r="AN8" s="75"/>
      <c r="AO8" s="75"/>
      <c r="AP8" s="76"/>
      <c r="AQ8" s="57">
        <f>データ!R6</f>
        <v>212.21</v>
      </c>
      <c r="AR8" s="57"/>
      <c r="AS8" s="57"/>
      <c r="AT8" s="57"/>
      <c r="AU8" s="57"/>
      <c r="AV8" s="57"/>
      <c r="AW8" s="57"/>
      <c r="AX8" s="57"/>
      <c r="AY8" s="57">
        <f>データ!S6</f>
        <v>238.31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44.09</v>
      </c>
      <c r="K10" s="57"/>
      <c r="L10" s="57"/>
      <c r="M10" s="57"/>
      <c r="N10" s="57"/>
      <c r="O10" s="57"/>
      <c r="P10" s="57"/>
      <c r="Q10" s="57"/>
      <c r="R10" s="57">
        <f>データ!O6</f>
        <v>98.51</v>
      </c>
      <c r="S10" s="57"/>
      <c r="T10" s="57"/>
      <c r="U10" s="57"/>
      <c r="V10" s="57"/>
      <c r="W10" s="57"/>
      <c r="X10" s="57"/>
      <c r="Y10" s="57"/>
      <c r="Z10" s="65">
        <f>データ!P6</f>
        <v>3969</v>
      </c>
      <c r="AA10" s="65"/>
      <c r="AB10" s="65"/>
      <c r="AC10" s="65"/>
      <c r="AD10" s="65"/>
      <c r="AE10" s="65"/>
      <c r="AF10" s="65"/>
      <c r="AG10" s="65"/>
      <c r="AH10" s="2"/>
      <c r="AI10" s="65">
        <f>データ!T6</f>
        <v>49504</v>
      </c>
      <c r="AJ10" s="65"/>
      <c r="AK10" s="65"/>
      <c r="AL10" s="65"/>
      <c r="AM10" s="65"/>
      <c r="AN10" s="65"/>
      <c r="AO10" s="65"/>
      <c r="AP10" s="65"/>
      <c r="AQ10" s="57">
        <f>データ!U6</f>
        <v>15.03</v>
      </c>
      <c r="AR10" s="57"/>
      <c r="AS10" s="57"/>
      <c r="AT10" s="57"/>
      <c r="AU10" s="57"/>
      <c r="AV10" s="57"/>
      <c r="AW10" s="57"/>
      <c r="AX10" s="57"/>
      <c r="AY10" s="57">
        <f>データ!V6</f>
        <v>3293.68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12301</v>
      </c>
      <c r="D6" s="31">
        <f t="shared" si="3"/>
        <v>46</v>
      </c>
      <c r="E6" s="31">
        <f t="shared" si="3"/>
        <v>1</v>
      </c>
      <c r="F6" s="31">
        <f t="shared" si="3"/>
        <v>0</v>
      </c>
      <c r="G6" s="31">
        <f t="shared" si="3"/>
        <v>1</v>
      </c>
      <c r="H6" s="31" t="str">
        <f t="shared" si="3"/>
        <v>北海道　登別市</v>
      </c>
      <c r="I6" s="31" t="str">
        <f t="shared" si="3"/>
        <v>法適用</v>
      </c>
      <c r="J6" s="31" t="str">
        <f t="shared" si="3"/>
        <v>水道事業</v>
      </c>
      <c r="K6" s="31" t="str">
        <f t="shared" si="3"/>
        <v>末端給水事業</v>
      </c>
      <c r="L6" s="31" t="str">
        <f t="shared" si="3"/>
        <v>A5</v>
      </c>
      <c r="M6" s="32" t="str">
        <f t="shared" si="3"/>
        <v>-</v>
      </c>
      <c r="N6" s="32">
        <f t="shared" si="3"/>
        <v>44.09</v>
      </c>
      <c r="O6" s="32">
        <f t="shared" si="3"/>
        <v>98.51</v>
      </c>
      <c r="P6" s="32">
        <f t="shared" si="3"/>
        <v>3969</v>
      </c>
      <c r="Q6" s="32">
        <f t="shared" si="3"/>
        <v>50571</v>
      </c>
      <c r="R6" s="32">
        <f t="shared" si="3"/>
        <v>212.21</v>
      </c>
      <c r="S6" s="32">
        <f t="shared" si="3"/>
        <v>238.31</v>
      </c>
      <c r="T6" s="32">
        <f t="shared" si="3"/>
        <v>49504</v>
      </c>
      <c r="U6" s="32">
        <f t="shared" si="3"/>
        <v>15.03</v>
      </c>
      <c r="V6" s="32">
        <f t="shared" si="3"/>
        <v>3293.68</v>
      </c>
      <c r="W6" s="33">
        <f>IF(W7="",NA(),W7)</f>
        <v>118.92</v>
      </c>
      <c r="X6" s="33">
        <f t="shared" ref="X6:AF6" si="4">IF(X7="",NA(),X7)</f>
        <v>113.98</v>
      </c>
      <c r="Y6" s="33">
        <f t="shared" si="4"/>
        <v>117.05</v>
      </c>
      <c r="Z6" s="33">
        <f t="shared" si="4"/>
        <v>116.48</v>
      </c>
      <c r="AA6" s="33">
        <f t="shared" si="4"/>
        <v>111.01</v>
      </c>
      <c r="AB6" s="33">
        <f t="shared" si="4"/>
        <v>108.89</v>
      </c>
      <c r="AC6" s="33">
        <f t="shared" si="4"/>
        <v>107.68</v>
      </c>
      <c r="AD6" s="33">
        <f t="shared" si="4"/>
        <v>108.24</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7.76</v>
      </c>
      <c r="AQ6" s="33">
        <f t="shared" si="5"/>
        <v>3.77</v>
      </c>
      <c r="AR6" s="32" t="str">
        <f>IF(AR7="","",IF(AR7="-","【-】","【"&amp;SUBSTITUTE(TEXT(AR7,"#,##0.00"),"-","△")&amp;"】"))</f>
        <v>【0.81】</v>
      </c>
      <c r="AS6" s="33">
        <f>IF(AS7="",NA(),AS7)</f>
        <v>695.16</v>
      </c>
      <c r="AT6" s="33">
        <f t="shared" ref="AT6:BB6" si="6">IF(AT7="",NA(),AT7)</f>
        <v>599.20000000000005</v>
      </c>
      <c r="AU6" s="33">
        <f t="shared" si="6"/>
        <v>668.76</v>
      </c>
      <c r="AV6" s="33">
        <f t="shared" si="6"/>
        <v>807.82</v>
      </c>
      <c r="AW6" s="33">
        <f t="shared" si="6"/>
        <v>185.37</v>
      </c>
      <c r="AX6" s="33">
        <f t="shared" si="6"/>
        <v>699.11</v>
      </c>
      <c r="AY6" s="33">
        <f t="shared" si="6"/>
        <v>695.41</v>
      </c>
      <c r="AZ6" s="33">
        <f t="shared" si="6"/>
        <v>701</v>
      </c>
      <c r="BA6" s="33">
        <f t="shared" si="6"/>
        <v>909.68</v>
      </c>
      <c r="BB6" s="33">
        <f t="shared" si="6"/>
        <v>382.09</v>
      </c>
      <c r="BC6" s="32" t="str">
        <f>IF(BC7="","",IF(BC7="-","【-】","【"&amp;SUBSTITUTE(TEXT(BC7,"#,##0.00"),"-","△")&amp;"】"))</f>
        <v>【264.16】</v>
      </c>
      <c r="BD6" s="33">
        <f>IF(BD7="",NA(),BD7)</f>
        <v>554.66999999999996</v>
      </c>
      <c r="BE6" s="33">
        <f t="shared" ref="BE6:BM6" si="7">IF(BE7="",NA(),BE7)</f>
        <v>552.91999999999996</v>
      </c>
      <c r="BF6" s="33">
        <f t="shared" si="7"/>
        <v>537.33000000000004</v>
      </c>
      <c r="BG6" s="33">
        <f t="shared" si="7"/>
        <v>521.07000000000005</v>
      </c>
      <c r="BH6" s="33">
        <f t="shared" si="7"/>
        <v>520.30999999999995</v>
      </c>
      <c r="BI6" s="33">
        <f t="shared" si="7"/>
        <v>339.69</v>
      </c>
      <c r="BJ6" s="33">
        <f t="shared" si="7"/>
        <v>343.45</v>
      </c>
      <c r="BK6" s="33">
        <f t="shared" si="7"/>
        <v>330.99</v>
      </c>
      <c r="BL6" s="33">
        <f t="shared" si="7"/>
        <v>382.65</v>
      </c>
      <c r="BM6" s="33">
        <f t="shared" si="7"/>
        <v>385.06</v>
      </c>
      <c r="BN6" s="32" t="str">
        <f>IF(BN7="","",IF(BN7="-","【-】","【"&amp;SUBSTITUTE(TEXT(BN7,"#,##0.00"),"-","△")&amp;"】"))</f>
        <v>【283.72】</v>
      </c>
      <c r="BO6" s="33">
        <f>IF(BO7="",NA(),BO7)</f>
        <v>113.83</v>
      </c>
      <c r="BP6" s="33">
        <f t="shared" ref="BP6:BX6" si="8">IF(BP7="",NA(),BP7)</f>
        <v>109.58</v>
      </c>
      <c r="BQ6" s="33">
        <f t="shared" si="8"/>
        <v>112.29</v>
      </c>
      <c r="BR6" s="33">
        <f t="shared" si="8"/>
        <v>111.84</v>
      </c>
      <c r="BS6" s="33">
        <f t="shared" si="8"/>
        <v>107.58</v>
      </c>
      <c r="BT6" s="33">
        <f t="shared" si="8"/>
        <v>101.27</v>
      </c>
      <c r="BU6" s="33">
        <f t="shared" si="8"/>
        <v>99.61</v>
      </c>
      <c r="BV6" s="33">
        <f t="shared" si="8"/>
        <v>100.27</v>
      </c>
      <c r="BW6" s="33">
        <f t="shared" si="8"/>
        <v>96.1</v>
      </c>
      <c r="BX6" s="33">
        <f t="shared" si="8"/>
        <v>99.07</v>
      </c>
      <c r="BY6" s="32" t="str">
        <f>IF(BY7="","",IF(BY7="-","【-】","【"&amp;SUBSTITUTE(TEXT(BY7,"#,##0.00"),"-","△")&amp;"】"))</f>
        <v>【104.60】</v>
      </c>
      <c r="BZ6" s="33">
        <f>IF(BZ7="",NA(),BZ7)</f>
        <v>185.84</v>
      </c>
      <c r="CA6" s="33">
        <f t="shared" ref="CA6:CI6" si="9">IF(CA7="",NA(),CA7)</f>
        <v>193.1</v>
      </c>
      <c r="CB6" s="33">
        <f t="shared" si="9"/>
        <v>188.74</v>
      </c>
      <c r="CC6" s="33">
        <f t="shared" si="9"/>
        <v>190.13</v>
      </c>
      <c r="CD6" s="33">
        <f t="shared" si="9"/>
        <v>197.34</v>
      </c>
      <c r="CE6" s="33">
        <f t="shared" si="9"/>
        <v>167.74</v>
      </c>
      <c r="CF6" s="33">
        <f t="shared" si="9"/>
        <v>169.59</v>
      </c>
      <c r="CG6" s="33">
        <f t="shared" si="9"/>
        <v>169.62</v>
      </c>
      <c r="CH6" s="33">
        <f t="shared" si="9"/>
        <v>178.39</v>
      </c>
      <c r="CI6" s="33">
        <f t="shared" si="9"/>
        <v>173.03</v>
      </c>
      <c r="CJ6" s="32" t="str">
        <f>IF(CJ7="","",IF(CJ7="-","【-】","【"&amp;SUBSTITUTE(TEXT(CJ7,"#,##0.00"),"-","△")&amp;"】"))</f>
        <v>【164.21】</v>
      </c>
      <c r="CK6" s="33">
        <f>IF(CK7="",NA(),CK7)</f>
        <v>49.38</v>
      </c>
      <c r="CL6" s="33">
        <f t="shared" ref="CL6:CT6" si="10">IF(CL7="",NA(),CL7)</f>
        <v>82.66</v>
      </c>
      <c r="CM6" s="33">
        <f t="shared" si="10"/>
        <v>82.3</v>
      </c>
      <c r="CN6" s="33">
        <f t="shared" si="10"/>
        <v>81.95</v>
      </c>
      <c r="CO6" s="33">
        <f t="shared" si="10"/>
        <v>81.42</v>
      </c>
      <c r="CP6" s="33">
        <f t="shared" si="10"/>
        <v>60.83</v>
      </c>
      <c r="CQ6" s="33">
        <f t="shared" si="10"/>
        <v>60.04</v>
      </c>
      <c r="CR6" s="33">
        <f t="shared" si="10"/>
        <v>59.88</v>
      </c>
      <c r="CS6" s="33">
        <f t="shared" si="10"/>
        <v>59.23</v>
      </c>
      <c r="CT6" s="33">
        <f t="shared" si="10"/>
        <v>58.58</v>
      </c>
      <c r="CU6" s="32" t="str">
        <f>IF(CU7="","",IF(CU7="-","【-】","【"&amp;SUBSTITUTE(TEXT(CU7,"#,##0.00"),"-","△")&amp;"】"))</f>
        <v>【59.80】</v>
      </c>
      <c r="CV6" s="33">
        <f>IF(CV7="",NA(),CV7)</f>
        <v>85.9</v>
      </c>
      <c r="CW6" s="33">
        <f t="shared" ref="CW6:DE6" si="11">IF(CW7="",NA(),CW7)</f>
        <v>85.38</v>
      </c>
      <c r="CX6" s="33">
        <f t="shared" si="11"/>
        <v>85.58</v>
      </c>
      <c r="CY6" s="33">
        <f t="shared" si="11"/>
        <v>85.08</v>
      </c>
      <c r="CZ6" s="33">
        <f t="shared" si="11"/>
        <v>82.99</v>
      </c>
      <c r="DA6" s="33">
        <f t="shared" si="11"/>
        <v>87.92</v>
      </c>
      <c r="DB6" s="33">
        <f t="shared" si="11"/>
        <v>87.33</v>
      </c>
      <c r="DC6" s="33">
        <f t="shared" si="11"/>
        <v>87.65</v>
      </c>
      <c r="DD6" s="33">
        <f t="shared" si="11"/>
        <v>85.53</v>
      </c>
      <c r="DE6" s="33">
        <f t="shared" si="11"/>
        <v>85.23</v>
      </c>
      <c r="DF6" s="32" t="str">
        <f>IF(DF7="","",IF(DF7="-","【-】","【"&amp;SUBSTITUTE(TEXT(DF7,"#,##0.00"),"-","△")&amp;"】"))</f>
        <v>【89.78】</v>
      </c>
      <c r="DG6" s="33">
        <f>IF(DG7="",NA(),DG7)</f>
        <v>32.979999999999997</v>
      </c>
      <c r="DH6" s="33">
        <f t="shared" ref="DH6:DP6" si="12">IF(DH7="",NA(),DH7)</f>
        <v>34.369999999999997</v>
      </c>
      <c r="DI6" s="33">
        <f t="shared" si="12"/>
        <v>35.85</v>
      </c>
      <c r="DJ6" s="33">
        <f t="shared" si="12"/>
        <v>37.299999999999997</v>
      </c>
      <c r="DK6" s="33">
        <f t="shared" si="12"/>
        <v>43.18</v>
      </c>
      <c r="DL6" s="33">
        <f t="shared" si="12"/>
        <v>36.700000000000003</v>
      </c>
      <c r="DM6" s="33">
        <f t="shared" si="12"/>
        <v>37.71</v>
      </c>
      <c r="DN6" s="33">
        <f t="shared" si="12"/>
        <v>38.69</v>
      </c>
      <c r="DO6" s="33">
        <f t="shared" si="12"/>
        <v>37.340000000000003</v>
      </c>
      <c r="DP6" s="33">
        <f t="shared" si="12"/>
        <v>44.31</v>
      </c>
      <c r="DQ6" s="32" t="str">
        <f>IF(DQ7="","",IF(DQ7="-","【-】","【"&amp;SUBSTITUTE(TEXT(DQ7,"#,##0.00"),"-","△")&amp;"】"))</f>
        <v>【46.31】</v>
      </c>
      <c r="DR6" s="33">
        <f>IF(DR7="",NA(),DR7)</f>
        <v>2.36</v>
      </c>
      <c r="DS6" s="33">
        <f t="shared" ref="DS6:EA6" si="13">IF(DS7="",NA(),DS7)</f>
        <v>2.36</v>
      </c>
      <c r="DT6" s="33">
        <f t="shared" si="13"/>
        <v>3.19</v>
      </c>
      <c r="DU6" s="33">
        <f t="shared" si="13"/>
        <v>3.7</v>
      </c>
      <c r="DV6" s="33">
        <f t="shared" si="13"/>
        <v>3.87</v>
      </c>
      <c r="DW6" s="33">
        <f t="shared" si="13"/>
        <v>6.92</v>
      </c>
      <c r="DX6" s="33">
        <f t="shared" si="13"/>
        <v>7.67</v>
      </c>
      <c r="DY6" s="33">
        <f t="shared" si="13"/>
        <v>8.4</v>
      </c>
      <c r="DZ6" s="33">
        <f t="shared" si="13"/>
        <v>8.39</v>
      </c>
      <c r="EA6" s="33">
        <f t="shared" si="13"/>
        <v>10.09</v>
      </c>
      <c r="EB6" s="32" t="str">
        <f>IF(EB7="","",IF(EB7="-","【-】","【"&amp;SUBSTITUTE(TEXT(EB7,"#,##0.00"),"-","△")&amp;"】"))</f>
        <v>【12.42】</v>
      </c>
      <c r="EC6" s="33">
        <f>IF(EC7="",NA(),EC7)</f>
        <v>0.23</v>
      </c>
      <c r="ED6" s="33">
        <f t="shared" ref="ED6:EL6" si="14">IF(ED7="",NA(),ED7)</f>
        <v>0.61</v>
      </c>
      <c r="EE6" s="33">
        <f t="shared" si="14"/>
        <v>0.37</v>
      </c>
      <c r="EF6" s="33">
        <f t="shared" si="14"/>
        <v>0.43</v>
      </c>
      <c r="EG6" s="33">
        <f t="shared" si="14"/>
        <v>0.39</v>
      </c>
      <c r="EH6" s="33">
        <f t="shared" si="14"/>
        <v>0.82</v>
      </c>
      <c r="EI6" s="33">
        <f t="shared" si="14"/>
        <v>0.84</v>
      </c>
      <c r="EJ6" s="33">
        <f t="shared" si="14"/>
        <v>0.78</v>
      </c>
      <c r="EK6" s="33">
        <f t="shared" si="14"/>
        <v>0.59</v>
      </c>
      <c r="EL6" s="33">
        <f t="shared" si="14"/>
        <v>0.6</v>
      </c>
      <c r="EM6" s="32" t="str">
        <f>IF(EM7="","",IF(EM7="-","【-】","【"&amp;SUBSTITUTE(TEXT(EM7,"#,##0.00"),"-","△")&amp;"】"))</f>
        <v>【0.78】</v>
      </c>
    </row>
    <row r="7" spans="1:143" s="34" customFormat="1">
      <c r="A7" s="26"/>
      <c r="B7" s="35">
        <v>2014</v>
      </c>
      <c r="C7" s="35">
        <v>12301</v>
      </c>
      <c r="D7" s="35">
        <v>46</v>
      </c>
      <c r="E7" s="35">
        <v>1</v>
      </c>
      <c r="F7" s="35">
        <v>0</v>
      </c>
      <c r="G7" s="35">
        <v>1</v>
      </c>
      <c r="H7" s="35" t="s">
        <v>93</v>
      </c>
      <c r="I7" s="35" t="s">
        <v>94</v>
      </c>
      <c r="J7" s="35" t="s">
        <v>95</v>
      </c>
      <c r="K7" s="35" t="s">
        <v>96</v>
      </c>
      <c r="L7" s="35" t="s">
        <v>97</v>
      </c>
      <c r="M7" s="36" t="s">
        <v>98</v>
      </c>
      <c r="N7" s="36">
        <v>44.09</v>
      </c>
      <c r="O7" s="36">
        <v>98.51</v>
      </c>
      <c r="P7" s="36">
        <v>3969</v>
      </c>
      <c r="Q7" s="36">
        <v>50571</v>
      </c>
      <c r="R7" s="36">
        <v>212.21</v>
      </c>
      <c r="S7" s="36">
        <v>238.31</v>
      </c>
      <c r="T7" s="36">
        <v>49504</v>
      </c>
      <c r="U7" s="36">
        <v>15.03</v>
      </c>
      <c r="V7" s="36">
        <v>3293.68</v>
      </c>
      <c r="W7" s="36">
        <v>118.92</v>
      </c>
      <c r="X7" s="36">
        <v>113.98</v>
      </c>
      <c r="Y7" s="36">
        <v>117.05</v>
      </c>
      <c r="Z7" s="36">
        <v>116.48</v>
      </c>
      <c r="AA7" s="36">
        <v>111.01</v>
      </c>
      <c r="AB7" s="36">
        <v>108.89</v>
      </c>
      <c r="AC7" s="36">
        <v>107.68</v>
      </c>
      <c r="AD7" s="36">
        <v>108.24</v>
      </c>
      <c r="AE7" s="36">
        <v>106.89</v>
      </c>
      <c r="AF7" s="36">
        <v>109.04</v>
      </c>
      <c r="AG7" s="36">
        <v>113.03</v>
      </c>
      <c r="AH7" s="36">
        <v>0</v>
      </c>
      <c r="AI7" s="36">
        <v>0</v>
      </c>
      <c r="AJ7" s="36">
        <v>0</v>
      </c>
      <c r="AK7" s="36">
        <v>0</v>
      </c>
      <c r="AL7" s="36">
        <v>0</v>
      </c>
      <c r="AM7" s="36">
        <v>4.4400000000000004</v>
      </c>
      <c r="AN7" s="36">
        <v>4.67</v>
      </c>
      <c r="AO7" s="36">
        <v>4.46</v>
      </c>
      <c r="AP7" s="36">
        <v>7.76</v>
      </c>
      <c r="AQ7" s="36">
        <v>3.77</v>
      </c>
      <c r="AR7" s="36">
        <v>0.81</v>
      </c>
      <c r="AS7" s="36">
        <v>695.16</v>
      </c>
      <c r="AT7" s="36">
        <v>599.20000000000005</v>
      </c>
      <c r="AU7" s="36">
        <v>668.76</v>
      </c>
      <c r="AV7" s="36">
        <v>807.82</v>
      </c>
      <c r="AW7" s="36">
        <v>185.37</v>
      </c>
      <c r="AX7" s="36">
        <v>699.11</v>
      </c>
      <c r="AY7" s="36">
        <v>695.41</v>
      </c>
      <c r="AZ7" s="36">
        <v>701</v>
      </c>
      <c r="BA7" s="36">
        <v>909.68</v>
      </c>
      <c r="BB7" s="36">
        <v>382.09</v>
      </c>
      <c r="BC7" s="36">
        <v>264.16000000000003</v>
      </c>
      <c r="BD7" s="36">
        <v>554.66999999999996</v>
      </c>
      <c r="BE7" s="36">
        <v>552.91999999999996</v>
      </c>
      <c r="BF7" s="36">
        <v>537.33000000000004</v>
      </c>
      <c r="BG7" s="36">
        <v>521.07000000000005</v>
      </c>
      <c r="BH7" s="36">
        <v>520.30999999999995</v>
      </c>
      <c r="BI7" s="36">
        <v>339.69</v>
      </c>
      <c r="BJ7" s="36">
        <v>343.45</v>
      </c>
      <c r="BK7" s="36">
        <v>330.99</v>
      </c>
      <c r="BL7" s="36">
        <v>382.65</v>
      </c>
      <c r="BM7" s="36">
        <v>385.06</v>
      </c>
      <c r="BN7" s="36">
        <v>283.72000000000003</v>
      </c>
      <c r="BO7" s="36">
        <v>113.83</v>
      </c>
      <c r="BP7" s="36">
        <v>109.58</v>
      </c>
      <c r="BQ7" s="36">
        <v>112.29</v>
      </c>
      <c r="BR7" s="36">
        <v>111.84</v>
      </c>
      <c r="BS7" s="36">
        <v>107.58</v>
      </c>
      <c r="BT7" s="36">
        <v>101.27</v>
      </c>
      <c r="BU7" s="36">
        <v>99.61</v>
      </c>
      <c r="BV7" s="36">
        <v>100.27</v>
      </c>
      <c r="BW7" s="36">
        <v>96.1</v>
      </c>
      <c r="BX7" s="36">
        <v>99.07</v>
      </c>
      <c r="BY7" s="36">
        <v>104.6</v>
      </c>
      <c r="BZ7" s="36">
        <v>185.84</v>
      </c>
      <c r="CA7" s="36">
        <v>193.1</v>
      </c>
      <c r="CB7" s="36">
        <v>188.74</v>
      </c>
      <c r="CC7" s="36">
        <v>190.13</v>
      </c>
      <c r="CD7" s="36">
        <v>197.34</v>
      </c>
      <c r="CE7" s="36">
        <v>167.74</v>
      </c>
      <c r="CF7" s="36">
        <v>169.59</v>
      </c>
      <c r="CG7" s="36">
        <v>169.62</v>
      </c>
      <c r="CH7" s="36">
        <v>178.39</v>
      </c>
      <c r="CI7" s="36">
        <v>173.03</v>
      </c>
      <c r="CJ7" s="36">
        <v>164.21</v>
      </c>
      <c r="CK7" s="36">
        <v>49.38</v>
      </c>
      <c r="CL7" s="36">
        <v>82.66</v>
      </c>
      <c r="CM7" s="36">
        <v>82.3</v>
      </c>
      <c r="CN7" s="36">
        <v>81.95</v>
      </c>
      <c r="CO7" s="36">
        <v>81.42</v>
      </c>
      <c r="CP7" s="36">
        <v>60.83</v>
      </c>
      <c r="CQ7" s="36">
        <v>60.04</v>
      </c>
      <c r="CR7" s="36">
        <v>59.88</v>
      </c>
      <c r="CS7" s="36">
        <v>59.23</v>
      </c>
      <c r="CT7" s="36">
        <v>58.58</v>
      </c>
      <c r="CU7" s="36">
        <v>59.8</v>
      </c>
      <c r="CV7" s="36">
        <v>85.9</v>
      </c>
      <c r="CW7" s="36">
        <v>85.38</v>
      </c>
      <c r="CX7" s="36">
        <v>85.58</v>
      </c>
      <c r="CY7" s="36">
        <v>85.08</v>
      </c>
      <c r="CZ7" s="36">
        <v>82.99</v>
      </c>
      <c r="DA7" s="36">
        <v>87.92</v>
      </c>
      <c r="DB7" s="36">
        <v>87.33</v>
      </c>
      <c r="DC7" s="36">
        <v>87.65</v>
      </c>
      <c r="DD7" s="36">
        <v>85.53</v>
      </c>
      <c r="DE7" s="36">
        <v>85.23</v>
      </c>
      <c r="DF7" s="36">
        <v>89.78</v>
      </c>
      <c r="DG7" s="36">
        <v>32.979999999999997</v>
      </c>
      <c r="DH7" s="36">
        <v>34.369999999999997</v>
      </c>
      <c r="DI7" s="36">
        <v>35.85</v>
      </c>
      <c r="DJ7" s="36">
        <v>37.299999999999997</v>
      </c>
      <c r="DK7" s="36">
        <v>43.18</v>
      </c>
      <c r="DL7" s="36">
        <v>36.700000000000003</v>
      </c>
      <c r="DM7" s="36">
        <v>37.71</v>
      </c>
      <c r="DN7" s="36">
        <v>38.69</v>
      </c>
      <c r="DO7" s="36">
        <v>37.340000000000003</v>
      </c>
      <c r="DP7" s="36">
        <v>44.31</v>
      </c>
      <c r="DQ7" s="36">
        <v>46.31</v>
      </c>
      <c r="DR7" s="36">
        <v>2.36</v>
      </c>
      <c r="DS7" s="36">
        <v>2.36</v>
      </c>
      <c r="DT7" s="36">
        <v>3.19</v>
      </c>
      <c r="DU7" s="36">
        <v>3.7</v>
      </c>
      <c r="DV7" s="36">
        <v>3.87</v>
      </c>
      <c r="DW7" s="36">
        <v>6.92</v>
      </c>
      <c r="DX7" s="36">
        <v>7.67</v>
      </c>
      <c r="DY7" s="36">
        <v>8.4</v>
      </c>
      <c r="DZ7" s="36">
        <v>8.39</v>
      </c>
      <c r="EA7" s="36">
        <v>10.09</v>
      </c>
      <c r="EB7" s="36">
        <v>12.42</v>
      </c>
      <c r="EC7" s="36">
        <v>0.23</v>
      </c>
      <c r="ED7" s="36">
        <v>0.61</v>
      </c>
      <c r="EE7" s="36">
        <v>0.37</v>
      </c>
      <c r="EF7" s="36">
        <v>0.43</v>
      </c>
      <c r="EG7" s="36">
        <v>0.39</v>
      </c>
      <c r="EH7" s="36">
        <v>0.82</v>
      </c>
      <c r="EI7" s="36">
        <v>0.84</v>
      </c>
      <c r="EJ7" s="36">
        <v>0.78</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gyoumu03</cp:lastModifiedBy>
  <dcterms:created xsi:type="dcterms:W3CDTF">2016-02-03T07:11:37Z</dcterms:created>
  <dcterms:modified xsi:type="dcterms:W3CDTF">2016-02-10T06:26:28Z</dcterms:modified>
</cp:coreProperties>
</file>